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5. Cong viec phong Quan ly hoat dong va vat lieu xay dung\9. Vat lieu Xay dung\thang 4\"/>
    </mc:Choice>
  </mc:AlternateContent>
  <bookViews>
    <workbookView xWindow="0" yWindow="0" windowWidth="7470" windowHeight="2685"/>
  </bookViews>
  <sheets>
    <sheet name="Sheet1" sheetId="1" r:id="rId1"/>
  </sheets>
  <definedNames>
    <definedName name="_xlnm.Print_Area" localSheetId="0">Sheet1!$A$1:$G$249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0" i="1" l="1"/>
  <c r="E189" i="1"/>
  <c r="E188" i="1"/>
  <c r="E187" i="1"/>
  <c r="E186" i="1"/>
  <c r="E185" i="1"/>
  <c r="E179" i="1"/>
  <c r="E178" i="1"/>
  <c r="E177" i="1"/>
  <c r="E176" i="1"/>
  <c r="E175" i="1"/>
  <c r="E174" i="1"/>
  <c r="E173" i="1"/>
  <c r="E172" i="1"/>
  <c r="E171" i="1"/>
  <c r="E170" i="1"/>
  <c r="E16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199" i="1"/>
  <c r="E27" i="1" l="1"/>
  <c r="E26" i="1"/>
  <c r="E25" i="1"/>
  <c r="E24" i="1"/>
  <c r="E23" i="1"/>
  <c r="E22" i="1"/>
  <c r="J226" i="1" l="1"/>
  <c r="I9" i="1" l="1"/>
  <c r="I10" i="1"/>
  <c r="I13" i="1"/>
  <c r="I7" i="1"/>
  <c r="J29" i="1" l="1"/>
  <c r="J23" i="1"/>
  <c r="J8" i="1"/>
  <c r="I22" i="1" l="1"/>
</calcChain>
</file>

<file path=xl/sharedStrings.xml><?xml version="1.0" encoding="utf-8"?>
<sst xmlns="http://schemas.openxmlformats.org/spreadsheetml/2006/main" count="542" uniqueCount="194">
  <si>
    <t>Ghi chú</t>
  </si>
  <si>
    <t>₫</t>
  </si>
  <si>
    <t>Đá đỏ hỗn hợp (m3)</t>
  </si>
  <si>
    <t>Đất san lấp (m3)</t>
  </si>
  <si>
    <t>Nơi bán</t>
  </si>
  <si>
    <t>CỘNG HÒA XÃ HỘI CHỦ NGHĨA VIỆT NAM
Độc lập - Tự do - Hạnh phúc</t>
  </si>
  <si>
    <t xml:space="preserve"> Đồng Nai, ngày         tháng           năm 2025</t>
  </si>
  <si>
    <t>Tên vật liệu/Khoáng sản</t>
  </si>
  <si>
    <t>Đơn vị tính</t>
  </si>
  <si>
    <t>Nhà sản xuất</t>
  </si>
  <si>
    <t>(Mỏ đá Tân Cang 7, 9)</t>
  </si>
  <si>
    <t xml:space="preserve">Hợp tác xã An Phát </t>
  </si>
  <si>
    <t>STT</t>
  </si>
  <si>
    <t>tấn</t>
  </si>
  <si>
    <t xml:space="preserve">Công ty Cổ phần Đầu tư phát triển Cường Thuận IDICO,chi nhánh công ty TNHH xây dựng công trình Hùng Vương tại Phước Tân </t>
  </si>
  <si>
    <t>Mỏ đá Tân Cang 6</t>
  </si>
  <si>
    <t>Mỏ đá Tân Cang 8</t>
  </si>
  <si>
    <t xml:space="preserve">Công ty Cổ phần Xây dựng và Sản xuất VLXD Biên Hòa </t>
  </si>
  <si>
    <t>Mỏ đá Tân Cang 1</t>
  </si>
  <si>
    <t xml:space="preserve">Công ty Cổ phần Xây dựng CTGT 610 tại Phước Tân </t>
  </si>
  <si>
    <t>Mỏ đá Ấp Miễu</t>
  </si>
  <si>
    <t>Công ty Cổ phần Hóa An</t>
  </si>
  <si>
    <t xml:space="preserve"> Mỏ đá Tân cang 3</t>
  </si>
  <si>
    <t xml:space="preserve">Liên hiệp Hợp tác xã dịch vụ tổng hợp
Đồng Nai </t>
  </si>
  <si>
    <t>Mỏ đá Thạnh phú 1</t>
  </si>
  <si>
    <t>Mỏ đá Soklu 2</t>
  </si>
  <si>
    <t>Mỏ đá Soklu 5</t>
  </si>
  <si>
    <t>Công ty Cổ phần Xuất nhập khẩu và Thương mại Phú Minh Châu</t>
  </si>
  <si>
    <t xml:space="preserve"> Mỏ đá Núi Nứa</t>
  </si>
  <si>
    <t xml:space="preserve"> Mỏ đá Thạnh Phú 2</t>
  </si>
  <si>
    <t xml:space="preserve">Đá 1x2 </t>
  </si>
  <si>
    <t xml:space="preserve">Đá 0x4 </t>
  </si>
  <si>
    <t xml:space="preserve">Đá 0x4A </t>
  </si>
  <si>
    <t xml:space="preserve">Đá mi bụi ly tâm </t>
  </si>
  <si>
    <t xml:space="preserve">Đá mi sàng ly tâm </t>
  </si>
  <si>
    <t xml:space="preserve">Đá 1x2 ly tâm </t>
  </si>
  <si>
    <t xml:space="preserve">Đá 1x2 (13/25) ly tâm </t>
  </si>
  <si>
    <t xml:space="preserve">Đá 10x16 ly tâm </t>
  </si>
  <si>
    <t xml:space="preserve">Đá vệ sinh </t>
  </si>
  <si>
    <t xml:space="preserve">Đá 1x2 (13x25) </t>
  </si>
  <si>
    <t xml:space="preserve">Đá 1x2 (13x25)A </t>
  </si>
  <si>
    <t xml:space="preserve">Cát nghiền cho bê tông xi măng </t>
  </si>
  <si>
    <t xml:space="preserve">Đá dăm 5x10 cho BTXM </t>
  </si>
  <si>
    <t xml:space="preserve">Đá dăm 5x20 cho BTXM </t>
  </si>
  <si>
    <t xml:space="preserve">Cấp phối đá dăm Dmax25 </t>
  </si>
  <si>
    <t xml:space="preserve">Cấp phối đá dăm Dmax37,5 </t>
  </si>
  <si>
    <t xml:space="preserve">Đá Dmax 25 </t>
  </si>
  <si>
    <t xml:space="preserve">Đá 1x2 lưới 25 </t>
  </si>
  <si>
    <t xml:space="preserve">Đá 10x16 </t>
  </si>
  <si>
    <t xml:space="preserve">Đá mi sàng </t>
  </si>
  <si>
    <t xml:space="preserve">Đá mi bụi </t>
  </si>
  <si>
    <t xml:space="preserve">Đá 1x2 (10x20 VSI) </t>
  </si>
  <si>
    <t xml:space="preserve">Đá 1x2 (S22) </t>
  </si>
  <si>
    <t xml:space="preserve">Đá 1x2 (S25) </t>
  </si>
  <si>
    <t xml:space="preserve">Đá 1x2 (13x22 VSI) </t>
  </si>
  <si>
    <t xml:space="preserve">Đá 5x20 (VSI) </t>
  </si>
  <si>
    <t xml:space="preserve">Đá mi sàng (5x13 VSI) </t>
  </si>
  <si>
    <t xml:space="preserve">Đá mi sàng (5x10 VSI) </t>
  </si>
  <si>
    <t xml:space="preserve">Đá 2x4 (20x40 VSI) </t>
  </si>
  <si>
    <t xml:space="preserve">Đá 0x4 A1 </t>
  </si>
  <si>
    <t xml:space="preserve">Đá 0x4 (0x37,5 VSI) </t>
  </si>
  <si>
    <t xml:space="preserve">Đá 0x4 (0x25 VSI) </t>
  </si>
  <si>
    <t xml:space="preserve">Đá 4x6 A1 </t>
  </si>
  <si>
    <t xml:space="preserve">Cát nghiền M5 </t>
  </si>
  <si>
    <t xml:space="preserve">Cát nghiền (0-:-6) </t>
  </si>
  <si>
    <t xml:space="preserve">Đá Dmax 37,5 </t>
  </si>
  <si>
    <t xml:space="preserve">Đá 0x4 V </t>
  </si>
  <si>
    <t xml:space="preserve">Đá 1x2 QC </t>
  </si>
  <si>
    <t xml:space="preserve">Đá 2x4 </t>
  </si>
  <si>
    <t xml:space="preserve">Đá 4x6 </t>
  </si>
  <si>
    <t xml:space="preserve">Đá 0x4 A </t>
  </si>
  <si>
    <t xml:space="preserve">Đá 1x2 BT </t>
  </si>
  <si>
    <t xml:space="preserve">Đá 1x2 HQ </t>
  </si>
  <si>
    <t xml:space="preserve">Đá 4x6A </t>
  </si>
  <si>
    <t xml:space="preserve">Đá 5x7 </t>
  </si>
  <si>
    <t xml:space="preserve">Đá 5x7V </t>
  </si>
  <si>
    <t xml:space="preserve">Đá 1x1 ly tâm </t>
  </si>
  <si>
    <t xml:space="preserve">Đá 5x13 ly tâm </t>
  </si>
  <si>
    <t xml:space="preserve">Cấp phối đá dăm
 loại 1 Dmax = 25mm </t>
  </si>
  <si>
    <t xml:space="preserve">Cấp phối đá dăm
 loại 1 Dmax = 37,5mm </t>
  </si>
  <si>
    <t xml:space="preserve">Đá 0x37,5 </t>
  </si>
  <si>
    <t xml:space="preserve">Đá 1x2 xanh </t>
  </si>
  <si>
    <t xml:space="preserve">Đá 0x4 xanh </t>
  </si>
  <si>
    <t xml:space="preserve">Cấp phối đá dăm </t>
  </si>
  <si>
    <t xml:space="preserve">Đá 0x4 loại 2 </t>
  </si>
  <si>
    <t xml:space="preserve">Đá 4x6 loại 2 </t>
  </si>
  <si>
    <t xml:space="preserve">Đá vệ sinh (đầu trạm cân) </t>
  </si>
  <si>
    <t xml:space="preserve">Đá vệ sinh lẫn bùn </t>
  </si>
  <si>
    <t xml:space="preserve">Đá hộc loại 3 </t>
  </si>
  <si>
    <t xml:space="preserve">Đá 1x2, sàng 22 </t>
  </si>
  <si>
    <t xml:space="preserve">Đá 1x2, loại 1 </t>
  </si>
  <si>
    <t xml:space="preserve">Đá 2x4 loại 1 </t>
  </si>
  <si>
    <t xml:space="preserve">Đá 4x6 A </t>
  </si>
  <si>
    <t xml:space="preserve">Đá 0x4 B </t>
  </si>
  <si>
    <t xml:space="preserve">Đất đắp nền </t>
  </si>
  <si>
    <t xml:space="preserve">Đá 0x4 loại 1 </t>
  </si>
  <si>
    <t xml:space="preserve">Đá 0x5mm VSI </t>
  </si>
  <si>
    <t xml:space="preserve">Đá 5x10mm VSI </t>
  </si>
  <si>
    <t xml:space="preserve">Đá 5x10mm VSI rửa </t>
  </si>
  <si>
    <t xml:space="preserve">Đá 5x16, 5x20mm VSI </t>
  </si>
  <si>
    <t xml:space="preserve">Đá 5x20mm VSI rửa </t>
  </si>
  <si>
    <t xml:space="preserve">Đá 10x25mm VSI </t>
  </si>
  <si>
    <t xml:space="preserve">Đá CPĐD Dmax 25 </t>
  </si>
  <si>
    <t xml:space="preserve">Đá CPĐD Dmax 37,5 </t>
  </si>
  <si>
    <t xml:space="preserve">Đá 0x5mm VSI rửa, cát nghiền </t>
  </si>
  <si>
    <t xml:space="preserve">Đá 0x5mm VSI rửa, cát nghiền bùn sét &lt;1,5% </t>
  </si>
  <si>
    <t xml:space="preserve">Đá hộc </t>
  </si>
  <si>
    <t xml:space="preserve">Đá 10x16mm VSI </t>
  </si>
  <si>
    <t xml:space="preserve">Đá 10x19mm VSI </t>
  </si>
  <si>
    <t xml:space="preserve">Đá 10x31mm VSI </t>
  </si>
  <si>
    <t xml:space="preserve">Đá Mi </t>
  </si>
  <si>
    <t xml:space="preserve">Đá xô bồ </t>
  </si>
  <si>
    <t>Đá 0-25</t>
  </si>
  <si>
    <t>Đá 0-37,5</t>
  </si>
  <si>
    <t>Đá 0x4 A</t>
  </si>
  <si>
    <t xml:space="preserve"> Mỏ đá Tân Cang 4</t>
  </si>
  <si>
    <t>Đá 1-2 VSI</t>
  </si>
  <si>
    <t>Đá mi sàng VSI</t>
  </si>
  <si>
    <t>Công ty TNHH SX&amp;KD Vật liệu xây dựng DGT</t>
  </si>
  <si>
    <t xml:space="preserve">Công ty TNHH Sản xuất VLXD Mai phong </t>
  </si>
  <si>
    <t>Mỏ đá Gia Canh 1</t>
  </si>
  <si>
    <t>Mỏ đá Thạnh Phú 3</t>
  </si>
  <si>
    <t>Mỏ đá Thiện Tân 9</t>
  </si>
  <si>
    <t xml:space="preserve">Công ty Cổ phần ĐTXD TMDV XNK Trường Trường Phát JP </t>
  </si>
  <si>
    <t xml:space="preserve">Đất san lấp </t>
  </si>
  <si>
    <t>Đá phong hóa xay ra đá 0x4 vàng 
(chất lượng thấp)</t>
  </si>
  <si>
    <t>Đá nguyên liệu (Đá sau nổ mìn...)</t>
  </si>
  <si>
    <t xml:space="preserve">Đá phong hóa </t>
  </si>
  <si>
    <t>m3</t>
  </si>
  <si>
    <t>HTX Sản xuất TM&amp;DV Bình Thạch</t>
  </si>
  <si>
    <t>Nơi nhận:</t>
  </si>
  <si>
    <t>- UBND các huyện, thành phố;</t>
  </si>
  <si>
    <t>- Các Ban quản lý dự án ĐTXD cấp huyện;</t>
  </si>
  <si>
    <t>- Các đơn vị trực thuộc Sở Xây dựng;</t>
  </si>
  <si>
    <t>- Đăng Website Sở Xây dựng;</t>
  </si>
  <si>
    <t>KT.GIÁM ĐỐC</t>
  </si>
  <si>
    <t>PHÓ GIÁM ĐỐC</t>
  </si>
  <si>
    <t>Đỗ Thành Phương</t>
  </si>
  <si>
    <t>- các Ban quản lý dự án ĐTXD cấp tỉnh</t>
  </si>
  <si>
    <t>- Lưu: VT, QLHĐ&amp;VLXD.Chiến</t>
  </si>
  <si>
    <t>Số:              /SoXD-QLHĐ&amp;VLXD
V/v Công bố giá vật liệu xây dựng tại các mỏ tháng 4/2025</t>
  </si>
  <si>
    <t xml:space="preserve">Đá 5-20 </t>
  </si>
  <si>
    <t>Đá phong hóa làm vật liệu san lấp</t>
  </si>
  <si>
    <t>Mỏ đá Thiện Tân 2</t>
  </si>
  <si>
    <t>Cát xây dựng (khai thác tuyển rửa trên bờ)</t>
  </si>
  <si>
    <t>Đất san lấp (đất đắp nền)</t>
  </si>
  <si>
    <t>Đất gạch</t>
  </si>
  <si>
    <t xml:space="preserve">Đá 0x25 </t>
  </si>
  <si>
    <t>Đá 10x19</t>
  </si>
  <si>
    <t>Đá 10x16</t>
  </si>
  <si>
    <t>Đá 1x2 A</t>
  </si>
  <si>
    <t>Đá 4x6 A</t>
  </si>
  <si>
    <t xml:space="preserve">Đá 2,5x5 </t>
  </si>
  <si>
    <t xml:space="preserve"> Mỏ đá Xuân Hòa</t>
  </si>
  <si>
    <t>Đá 4x6</t>
  </si>
  <si>
    <t>Đá ly tâm các loại</t>
  </si>
  <si>
    <t>Đá 0x25</t>
  </si>
  <si>
    <t>Đá0x37,5</t>
  </si>
  <si>
    <t xml:space="preserve">Công ty Cổ phần Đầu tư phát triển Cường Thuận IDICO </t>
  </si>
  <si>
    <t xml:space="preserve"> Mỏ đá Thiện Tân 1</t>
  </si>
  <si>
    <t>Đá 1x2 lưới 27</t>
  </si>
  <si>
    <t>Đá 4x6 N</t>
  </si>
  <si>
    <t>Đá Dmax 37,5 (0x4 QC)</t>
  </si>
  <si>
    <t>Đá mi bụi nhỏ</t>
  </si>
  <si>
    <t>Công ty TNHH Sản xuất vật liệu và xây dựng Vĩnh Hải</t>
  </si>
  <si>
    <t xml:space="preserve"> Mỏ đá Thiện Tân 7</t>
  </si>
  <si>
    <t>Đá 1x2 (ls25)</t>
  </si>
  <si>
    <t>Đá 1x2 (ls27)</t>
  </si>
  <si>
    <t xml:space="preserve">Đá mi </t>
  </si>
  <si>
    <t>Đá sau nổ mìn, đá xô bồ</t>
  </si>
  <si>
    <t>HTX Dịch vụ vận tải - Khai thác Thăng Long</t>
  </si>
  <si>
    <t xml:space="preserve"> Mỏ đá Soklu 3</t>
  </si>
  <si>
    <t>Công ty TNHH Kiệm Tân II</t>
  </si>
  <si>
    <t>Đá 0x4 loại 1</t>
  </si>
  <si>
    <t>Đá 1x2 loại 1</t>
  </si>
  <si>
    <t>Đá 1x2 loại 2</t>
  </si>
  <si>
    <t>Chụp thêm báo giá Scan đính kèm</t>
  </si>
  <si>
    <t>CÔNG BỐ GIÁ VẬT LIỆU XÂY DỰNG TẠI CÁC MỎ TRÊN ĐỊA BÀN TỈNH ĐỒNG NAI THÁNG 4/2025</t>
  </si>
  <si>
    <t>Bảng báo giá theo Văn bản số 195/VLXD-KH ngày 18/4/2025 của Công ty Cổ phần Xây dựng và Sản xuất VLXD Biên Hòa</t>
  </si>
  <si>
    <t>Đá hộc (xô bồ)</t>
  </si>
  <si>
    <t>Công ty Cung cấp bảng báo giá ngày tại mỏ (theo kế hoạch kiểm tra, kiểm soát giá số 25/KH-SoXD ngày 09/4/2025 của Sở Xây dựng)</t>
  </si>
  <si>
    <t>Bảng báo giá kèm theo Văn bản số 195/VLXD-KH ngày 18/4/2025 của Công ty Cổ phần Xây dựng và Sản xuất VLXD Biên Hòa</t>
  </si>
  <si>
    <t>Công ty Cung cấp bảng báo giá tại mỏ (theo kế hoạch kiểm tra, kiểm soát giá số 25/KH-SoXD ngày 09/4/2025 của Sở Xây dựng)</t>
  </si>
  <si>
    <t xml:space="preserve">Công ty Cung cấp bảng báo giá tại mỏ (theo kế hoạch kiểm tra, kiểm soát giá số 25/KH-SoXD ngày 09/4/2025 của Sở Xây dựng) </t>
  </si>
  <si>
    <t>Bảng báo giá kèm theo Văn bản số 27/CV-TTP  ngày 20/3/2025 của Công ty Cổ phần ĐTXD TMDV XNK Trường Trường Phát JP</t>
  </si>
  <si>
    <t>Công ty Cung cấp bảng báo giá  tại mỏ (theo kế hoạch kiểm tra, kiểm soát giá số 25/KH-SoXD ngày 09/4/2025 của Sở Xây dựng)</t>
  </si>
  <si>
    <t>Công ty cung cấp bảng báo giá tại mỏ (theo kế hoạch kiểm tra, kiểm soát giá số 25/KH-SoXD ngày 09/4/2025 của Sở Xây dựng)</t>
  </si>
  <si>
    <t>- Chủ đầu tư và tổ chức tư vấn khi sử dụng thông tin về giá vật liệu để lập và quản lý chi phí đầu tư xây dựng công trình cần căn cứ vào địa điểm của công trình, địa điểm cung cấp vật tư, khối lượng vật liệu sử dụng, mục tiêu đầu tư, tính chất của công trình, điều kiện xây dựng, yêu cầu về thiết kế, chỉ dẫn kỹ thuật và quy định về quản lý chất lượng công trình để xem xét, lựa chọn loại vật liệu hợp lý và xác định giá vật liệu phù hợp với yêu cầu đặc thù của công trình, mặt bằng giá thị trường tại thời điểm xác định chi phí và khu vực xây dựng công trình, đáp ứng mục tiêu đầu tư, chống thất thoát, lãng phí.</t>
  </si>
  <si>
    <t>- Chủ đầu tư phải hoàn toàn chịu trách nhiệm khi sử dụng giá vật liệu trong Bảng công bố này, chịu trách nhiệm quản lý chi phí đầu tư xây dựng theo đúng quy định của Luật Xây dựng ngày 18 tháng 06 năm 2014; Luật sửa đổi bổ sung của Luật Xây dựng ngày 17 tháng 6 năm 2020; Nghị định số 10/2021/NĐ-CP ngày 09/02/2021 của Chính phủ về quản lý chi phí đầu tư xây dựng và các quy định hiện hành có liên quan.</t>
  </si>
  <si>
    <t>- Trong quá trình thực hiện, nếu có vướng mắc, đề nghị phản ánh về Sở Xây dựng (Số điện thoại: 0251.3846283)./.</t>
  </si>
  <si>
    <t>Đơn giá chưa bao gồm thuế VAT (đồng)</t>
  </si>
  <si>
    <t>- Các Sở: NN&amp;MT, CT, Tài chính;</t>
  </si>
  <si>
    <r>
      <t xml:space="preserve">UBND TỈNH ĐỒNG NAI
</t>
    </r>
    <r>
      <rPr>
        <b/>
        <sz val="14"/>
        <color theme="1"/>
        <rFont val="Times New Roman"/>
        <family val="1"/>
      </rPr>
      <t xml:space="preserve"> SỞ XÂY DỰNG</t>
    </r>
  </si>
  <si>
    <t>- Giá công bố nêu trên là giá bán tại mỏ (chưa bao gồm thuế giá trị gia tăng). Trường hợp công bố giá tại bảng trên có sai khác với bảng báo giá đính kèm, thì áp giá theo bảng báo giá đính kèm. Chủ các mỏ cung cấp báo giá chịu trách nhiệm hoàn toàn về giá bán công bố nêu trên theo đúng quy định của pháp luật.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</si>
</sst>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5" x14ac:knownFonts="1">
    <font>
      <sz val="12"/>
      <color theme="1"/>
      <name val="Times New Roman"/>
      <family val="2"/>
    </font>
    <font>
      <sz val="12"/>
      <color theme="1"/>
      <name val="Times New Roman"/>
      <family val="2"/>
    </font>
    <font>
      <sz val="12"/>
      <name val="Times New Roman"/>
      <family val="2"/>
    </font>
    <font>
      <b/>
      <sz val="11"/>
      <color theme="1"/>
      <name val="Times New Roman"/>
      <family val="1"/>
    </font>
    <font>
      <i/>
      <sz val="11"/>
      <color theme="1"/>
      <name val="Times New Roman"/>
      <family val="1"/>
    </font>
    <font>
      <sz val="11"/>
      <color theme="1"/>
      <name val="Times New Roman"/>
      <family val="2"/>
    </font>
    <font>
      <b/>
      <sz val="13"/>
      <color theme="1"/>
      <name val="Times New Roman"/>
      <family val="1"/>
    </font>
    <font>
      <b/>
      <sz val="12"/>
      <color theme="1"/>
      <name val="Times New Roman"/>
      <family val="1"/>
      <charset val="163"/>
    </font>
    <font>
      <sz val="12"/>
      <color rgb="FFFF0000"/>
      <name val="Times New Roman"/>
      <family val="2"/>
    </font>
    <font>
      <sz val="12"/>
      <color theme="1"/>
      <name val="Times New Roman"/>
      <family val="1"/>
    </font>
    <font>
      <sz val="14"/>
      <color theme="1"/>
      <name val="Times New Roman"/>
      <family val="1"/>
    </font>
    <font>
      <b/>
      <sz val="14"/>
      <color theme="1"/>
      <name val="Times New Roman"/>
      <family val="1"/>
    </font>
    <font>
      <i/>
      <sz val="12"/>
      <color theme="1"/>
      <name val="Times New Roman"/>
      <family val="1"/>
    </font>
    <font>
      <b/>
      <sz val="12"/>
      <name val="Times New Roman"/>
      <family val="1"/>
    </font>
    <font>
      <sz val="12"/>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style="thin">
        <color auto="1"/>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style="thin">
        <color auto="1"/>
      </right>
      <top style="dashed">
        <color auto="1"/>
      </top>
      <bottom style="thin">
        <color auto="1"/>
      </bottom>
      <diagonal/>
    </border>
    <border>
      <left style="thin">
        <color auto="1"/>
      </left>
      <right style="thin">
        <color auto="1"/>
      </right>
      <top style="dashed">
        <color auto="1"/>
      </top>
      <bottom/>
      <diagonal/>
    </border>
    <border>
      <left style="thin">
        <color auto="1"/>
      </left>
      <right style="thin">
        <color auto="1"/>
      </right>
      <top/>
      <bottom style="dashed">
        <color auto="1"/>
      </bottom>
      <diagonal/>
    </border>
    <border>
      <left/>
      <right/>
      <top style="thin">
        <color auto="1"/>
      </top>
      <bottom/>
      <diagonal/>
    </border>
  </borders>
  <cellStyleXfs count="2">
    <xf numFmtId="0" fontId="0" fillId="0" borderId="0"/>
    <xf numFmtId="43" fontId="1" fillId="0" borderId="0" applyFont="0" applyFill="0" applyBorder="0" applyAlignment="0" applyProtection="0"/>
  </cellStyleXfs>
  <cellXfs count="76">
    <xf numFmtId="0" fontId="0" fillId="0" borderId="0" xfId="0"/>
    <xf numFmtId="0" fontId="0" fillId="2" borderId="0" xfId="0" applyFill="1"/>
    <xf numFmtId="0" fontId="2" fillId="3" borderId="0" xfId="0" applyFont="1" applyFill="1"/>
    <xf numFmtId="0" fontId="3" fillId="0" borderId="0" xfId="0" applyFont="1" applyAlignment="1">
      <alignment vertical="center" wrapText="1"/>
    </xf>
    <xf numFmtId="0" fontId="0" fillId="3" borderId="0" xfId="0" applyFill="1"/>
    <xf numFmtId="0" fontId="4" fillId="0" borderId="0" xfId="0" applyFont="1" applyAlignment="1"/>
    <xf numFmtId="0" fontId="0" fillId="3" borderId="0" xfId="0" applyFill="1" applyBorder="1"/>
    <xf numFmtId="0" fontId="2" fillId="3" borderId="0" xfId="0" applyFont="1" applyFill="1" applyBorder="1" applyAlignment="1">
      <alignment vertical="center" wrapText="1"/>
    </xf>
    <xf numFmtId="0" fontId="5" fillId="3" borderId="0" xfId="0" applyFont="1" applyFill="1"/>
    <xf numFmtId="0" fontId="3" fillId="3" borderId="0" xfId="0" applyFont="1" applyFill="1"/>
    <xf numFmtId="0" fontId="5" fillId="3" borderId="0" xfId="0" quotePrefix="1" applyFont="1" applyFill="1"/>
    <xf numFmtId="0" fontId="0" fillId="3" borderId="0" xfId="0" applyFill="1" applyAlignment="1">
      <alignment horizontal="center"/>
    </xf>
    <xf numFmtId="0" fontId="5" fillId="3" borderId="0" xfId="0" applyFont="1" applyFill="1" applyAlignment="1">
      <alignment horizontal="center"/>
    </xf>
    <xf numFmtId="0" fontId="0" fillId="0" borderId="0" xfId="0" applyAlignment="1">
      <alignment horizontal="center"/>
    </xf>
    <xf numFmtId="0" fontId="8" fillId="3" borderId="0" xfId="0" applyFont="1" applyFill="1"/>
    <xf numFmtId="0" fontId="10" fillId="0" borderId="0" xfId="0" applyFont="1" applyAlignment="1">
      <alignment horizontal="center" vertical="center" wrapText="1"/>
    </xf>
    <xf numFmtId="0" fontId="9" fillId="0" borderId="0" xfId="0" applyFont="1" applyAlignment="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4" fillId="0" borderId="0" xfId="0" applyFont="1"/>
    <xf numFmtId="0" fontId="14" fillId="3" borderId="4" xfId="0" applyFont="1" applyFill="1" applyBorder="1" applyAlignment="1">
      <alignment horizontal="center" vertical="center"/>
    </xf>
    <xf numFmtId="0" fontId="14" fillId="3" borderId="4" xfId="0" applyFont="1" applyFill="1" applyBorder="1" applyAlignment="1">
      <alignment horizontal="center" wrapText="1"/>
    </xf>
    <xf numFmtId="0" fontId="14" fillId="3" borderId="0" xfId="0" applyFont="1" applyFill="1"/>
    <xf numFmtId="0" fontId="14" fillId="3" borderId="5" xfId="0" applyFont="1" applyFill="1" applyBorder="1" applyAlignment="1">
      <alignment horizontal="center"/>
    </xf>
    <xf numFmtId="164" fontId="14" fillId="3" borderId="5" xfId="1" applyNumberFormat="1" applyFont="1" applyFill="1" applyBorder="1" applyAlignment="1">
      <alignment horizontal="center"/>
    </xf>
    <xf numFmtId="164" fontId="14" fillId="3" borderId="5" xfId="1" applyNumberFormat="1" applyFont="1" applyFill="1" applyBorder="1"/>
    <xf numFmtId="164" fontId="14" fillId="3" borderId="2" xfId="1" applyNumberFormat="1" applyFont="1" applyFill="1" applyBorder="1"/>
    <xf numFmtId="0" fontId="14" fillId="3" borderId="7" xfId="0" applyFont="1" applyFill="1" applyBorder="1" applyAlignment="1">
      <alignment horizontal="center"/>
    </xf>
    <xf numFmtId="164" fontId="14" fillId="3" borderId="7" xfId="1" applyNumberFormat="1" applyFont="1" applyFill="1" applyBorder="1" applyAlignment="1">
      <alignment horizontal="center"/>
    </xf>
    <xf numFmtId="164" fontId="14" fillId="3" borderId="7" xfId="1" applyNumberFormat="1" applyFont="1" applyFill="1" applyBorder="1"/>
    <xf numFmtId="0" fontId="14" fillId="3" borderId="4" xfId="0" applyFont="1" applyFill="1" applyBorder="1" applyAlignment="1">
      <alignment horizontal="center"/>
    </xf>
    <xf numFmtId="164" fontId="14" fillId="3" borderId="4" xfId="1" applyNumberFormat="1" applyFont="1" applyFill="1" applyBorder="1" applyAlignment="1">
      <alignment horizontal="center"/>
    </xf>
    <xf numFmtId="164" fontId="14" fillId="3" borderId="4" xfId="1" applyNumberFormat="1" applyFont="1" applyFill="1" applyBorder="1"/>
    <xf numFmtId="0" fontId="14" fillId="3" borderId="6" xfId="0" applyFont="1" applyFill="1" applyBorder="1" applyAlignment="1">
      <alignment horizontal="center"/>
    </xf>
    <xf numFmtId="164" fontId="14" fillId="3" borderId="6" xfId="1" applyNumberFormat="1" applyFont="1" applyFill="1" applyBorder="1" applyAlignment="1">
      <alignment horizontal="center"/>
    </xf>
    <xf numFmtId="164" fontId="14" fillId="3" borderId="6" xfId="1" applyNumberFormat="1" applyFont="1" applyFill="1" applyBorder="1"/>
    <xf numFmtId="0" fontId="14" fillId="3" borderId="8" xfId="0" applyFont="1" applyFill="1" applyBorder="1" applyAlignment="1">
      <alignment horizontal="center"/>
    </xf>
    <xf numFmtId="164" fontId="14" fillId="3" borderId="8" xfId="1" applyNumberFormat="1" applyFont="1" applyFill="1" applyBorder="1" applyAlignment="1">
      <alignment horizontal="center"/>
    </xf>
    <xf numFmtId="164" fontId="14" fillId="3" borderId="8" xfId="1" applyNumberFormat="1" applyFont="1" applyFill="1" applyBorder="1"/>
    <xf numFmtId="0" fontId="14" fillId="3" borderId="5" xfId="0" applyFont="1" applyFill="1" applyBorder="1" applyAlignment="1">
      <alignment horizontal="center" wrapText="1"/>
    </xf>
    <xf numFmtId="164" fontId="14" fillId="3" borderId="4" xfId="1" applyNumberFormat="1" applyFont="1" applyFill="1" applyBorder="1" applyAlignment="1">
      <alignment horizontal="center" vertical="center"/>
    </xf>
    <xf numFmtId="164" fontId="14" fillId="3" borderId="4" xfId="1" applyNumberFormat="1" applyFont="1" applyFill="1" applyBorder="1" applyAlignment="1">
      <alignment vertical="center"/>
    </xf>
    <xf numFmtId="0" fontId="14" fillId="3" borderId="6" xfId="0" applyFont="1" applyFill="1" applyBorder="1" applyAlignment="1">
      <alignment horizontal="center" vertical="center" wrapText="1"/>
    </xf>
    <xf numFmtId="164" fontId="14" fillId="3" borderId="6" xfId="1" applyNumberFormat="1" applyFont="1" applyFill="1" applyBorder="1" applyAlignment="1">
      <alignment horizontal="center" vertical="center"/>
    </xf>
    <xf numFmtId="164" fontId="14" fillId="3" borderId="6" xfId="1" applyNumberFormat="1" applyFont="1" applyFill="1" applyBorder="1" applyAlignment="1">
      <alignment vertical="center"/>
    </xf>
    <xf numFmtId="0" fontId="14" fillId="3" borderId="6" xfId="0" applyFont="1" applyFill="1" applyBorder="1" applyAlignment="1">
      <alignment horizontal="center" vertical="center"/>
    </xf>
    <xf numFmtId="0" fontId="2" fillId="3" borderId="9" xfId="0" applyFont="1" applyFill="1" applyBorder="1" applyAlignment="1">
      <alignment vertical="center" wrapText="1"/>
    </xf>
    <xf numFmtId="0" fontId="14" fillId="3" borderId="4"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center" vertical="top"/>
    </xf>
    <xf numFmtId="0" fontId="7" fillId="3" borderId="0" xfId="0" applyFont="1" applyFill="1" applyAlignment="1">
      <alignment horizontal="center" vertical="center" wrapText="1"/>
    </xf>
    <xf numFmtId="0" fontId="7" fillId="3" borderId="0" xfId="0" applyFont="1" applyFill="1" applyAlignment="1">
      <alignment horizontal="center" vertical="center"/>
    </xf>
    <xf numFmtId="0" fontId="10" fillId="0" borderId="0" xfId="0" applyFont="1" applyAlignment="1">
      <alignment horizontal="center" vertical="center" wrapText="1"/>
    </xf>
    <xf numFmtId="0" fontId="9" fillId="0" borderId="0" xfId="0" applyFont="1" applyAlignment="1">
      <alignment horizontal="center" wrapText="1"/>
    </xf>
    <xf numFmtId="0" fontId="9" fillId="0" borderId="0" xfId="0" applyFont="1" applyAlignment="1">
      <alignment horizont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wrapText="1"/>
    </xf>
    <xf numFmtId="0" fontId="14" fillId="3" borderId="8" xfId="0" applyFont="1" applyFill="1" applyBorder="1" applyAlignment="1">
      <alignment horizontal="center" vertical="center"/>
    </xf>
    <xf numFmtId="0" fontId="6" fillId="3" borderId="0" xfId="0" applyFont="1" applyFill="1" applyBorder="1" applyAlignment="1">
      <alignment horizontal="center"/>
    </xf>
    <xf numFmtId="0" fontId="5" fillId="3" borderId="0" xfId="0" quotePrefix="1" applyFont="1" applyFill="1" applyAlignment="1">
      <alignment horizontal="left"/>
    </xf>
    <xf numFmtId="0" fontId="5" fillId="3" borderId="0" xfId="0" applyFont="1" applyFill="1" applyAlignment="1">
      <alignment horizontal="left"/>
    </xf>
    <xf numFmtId="0" fontId="2" fillId="0" borderId="0" xfId="0" quotePrefix="1" applyFont="1" applyAlignment="1">
      <alignment horizontal="left" vertical="center" wrapText="1"/>
    </xf>
    <xf numFmtId="0" fontId="2" fillId="0" borderId="0" xfId="0" applyFont="1" applyAlignment="1">
      <alignment horizontal="left" vertical="center"/>
    </xf>
    <xf numFmtId="0" fontId="2" fillId="0" borderId="0" xfId="0" quotePrefix="1" applyFont="1" applyAlignment="1">
      <alignment horizontal="left" wrapText="1"/>
    </xf>
    <xf numFmtId="0" fontId="2" fillId="0" borderId="0" xfId="0" applyFont="1" applyAlignment="1">
      <alignment horizontal="left"/>
    </xf>
    <xf numFmtId="0" fontId="0" fillId="0" borderId="0" xfId="0" quotePrefix="1" applyAlignment="1">
      <alignment horizontal="left" vertical="center" wrapText="1"/>
    </xf>
    <xf numFmtId="0" fontId="0" fillId="0" borderId="0" xfId="0" quotePrefix="1" applyAlignment="1">
      <alignment horizontal="left" vertical="center"/>
    </xf>
    <xf numFmtId="0" fontId="14" fillId="3" borderId="3" xfId="0" applyFont="1" applyFill="1" applyBorder="1" applyAlignment="1">
      <alignment horizontal="center" vertical="center" wrapText="1"/>
    </xf>
    <xf numFmtId="0" fontId="14" fillId="3" borderId="3" xfId="0" applyFont="1" applyFill="1" applyBorder="1" applyAlignment="1">
      <alignment horizontal="center" vertical="center"/>
    </xf>
    <xf numFmtId="0" fontId="0" fillId="0" borderId="0" xfId="0" quotePrefix="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190500</xdr:colOff>
      <xdr:row>0</xdr:row>
      <xdr:rowOff>581025</xdr:rowOff>
    </xdr:from>
    <xdr:to>
      <xdr:col>2</xdr:col>
      <xdr:colOff>904875</xdr:colOff>
      <xdr:row>0</xdr:row>
      <xdr:rowOff>581025</xdr:rowOff>
    </xdr:to>
    <xdr:cxnSp macro="">
      <xdr:nvCxnSpPr>
        <xdr:cNvPr id="5" name="Straight Connector 2">
          <a:extLst>
            <a:ext uri="{FF2B5EF4-FFF2-40B4-BE49-F238E27FC236}">
              <a16:creationId xmlns:a16="http://schemas.microsoft.com/office/drawing/2014/main" id="{00000000-0008-0000-0200-000002000000}"/>
            </a:ext>
          </a:extLst>
        </xdr:cNvPr>
        <xdr:cNvCxnSpPr>
          <a:cxnSpLocks noChangeShapeType="1"/>
        </xdr:cNvCxnSpPr>
      </xdr:nvCxnSpPr>
      <xdr:spPr bwMode="auto">
        <a:xfrm>
          <a:off x="1905000" y="581025"/>
          <a:ext cx="7143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1</xdr:col>
      <xdr:colOff>514350</xdr:colOff>
      <xdr:row>0</xdr:row>
      <xdr:rowOff>133349</xdr:rowOff>
    </xdr:from>
    <xdr:to>
      <xdr:col>1</xdr:col>
      <xdr:colOff>866776</xdr:colOff>
      <xdr:row>0</xdr:row>
      <xdr:rowOff>523874</xdr:rowOff>
    </xdr:to>
    <xdr:pic>
      <xdr:nvPicPr>
        <xdr:cNvPr id="7" name="Picture 6" descr="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0" y="133349"/>
          <a:ext cx="352426" cy="390525"/>
        </a:xfrm>
        <a:prstGeom prst="rect">
          <a:avLst/>
        </a:prstGeom>
        <a:noFill/>
        <a:ln>
          <a:noFill/>
        </a:ln>
      </xdr:spPr>
    </xdr:pic>
    <xdr:clientData/>
  </xdr:twoCellAnchor>
  <xdr:twoCellAnchor>
    <xdr:from>
      <xdr:col>5</xdr:col>
      <xdr:colOff>714375</xdr:colOff>
      <xdr:row>0</xdr:row>
      <xdr:rowOff>581025</xdr:rowOff>
    </xdr:from>
    <xdr:to>
      <xdr:col>5</xdr:col>
      <xdr:colOff>1685925</xdr:colOff>
      <xdr:row>0</xdr:row>
      <xdr:rowOff>581026</xdr:rowOff>
    </xdr:to>
    <xdr:cxnSp macro="">
      <xdr:nvCxnSpPr>
        <xdr:cNvPr id="11" name="Straight Connector 2">
          <a:extLst>
            <a:ext uri="{FF2B5EF4-FFF2-40B4-BE49-F238E27FC236}">
              <a16:creationId xmlns:a16="http://schemas.microsoft.com/office/drawing/2014/main" id="{00000000-0008-0000-0200-000004000000}"/>
            </a:ext>
          </a:extLst>
        </xdr:cNvPr>
        <xdr:cNvCxnSpPr>
          <a:cxnSpLocks noChangeShapeType="1"/>
        </xdr:cNvCxnSpPr>
      </xdr:nvCxnSpPr>
      <xdr:spPr bwMode="auto">
        <a:xfrm>
          <a:off x="7210425" y="581025"/>
          <a:ext cx="971550"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9"/>
  <sheetViews>
    <sheetView tabSelected="1" workbookViewId="0">
      <selection activeCell="E12" sqref="E12"/>
    </sheetView>
  </sheetViews>
  <sheetFormatPr defaultRowHeight="15.75" x14ac:dyDescent="0.25"/>
  <cols>
    <col min="1" max="1" width="5.75" customWidth="1"/>
    <col min="2" max="2" width="16.75" customWidth="1"/>
    <col min="3" max="3" width="37" style="13" customWidth="1"/>
    <col min="4" max="4" width="9.875" style="1" customWidth="1"/>
    <col min="5" max="5" width="15.875" style="1" customWidth="1"/>
    <col min="6" max="6" width="24" style="1" customWidth="1"/>
    <col min="7" max="7" width="25" style="1" customWidth="1"/>
    <col min="8" max="9" width="0" hidden="1" customWidth="1"/>
    <col min="10" max="10" width="0.5" customWidth="1"/>
  </cols>
  <sheetData>
    <row r="1" spans="1:19" ht="51" customHeight="1" x14ac:dyDescent="0.25">
      <c r="A1" s="58" t="s">
        <v>192</v>
      </c>
      <c r="B1" s="58"/>
      <c r="C1" s="58"/>
      <c r="D1" s="15"/>
      <c r="E1" s="54" t="s">
        <v>5</v>
      </c>
      <c r="F1" s="54"/>
      <c r="G1" s="54"/>
      <c r="H1" s="3"/>
      <c r="I1" s="3"/>
      <c r="J1" s="3"/>
      <c r="K1" s="3"/>
      <c r="L1" s="3"/>
      <c r="M1" s="3"/>
      <c r="N1" s="3"/>
      <c r="O1" s="3"/>
      <c r="P1" s="3"/>
      <c r="Q1" s="3"/>
      <c r="R1" s="3"/>
      <c r="S1" s="3"/>
    </row>
    <row r="2" spans="1:19" ht="33.75" customHeight="1" x14ac:dyDescent="0.25">
      <c r="A2" s="59" t="s">
        <v>140</v>
      </c>
      <c r="B2" s="60"/>
      <c r="C2" s="60"/>
      <c r="D2" s="16"/>
      <c r="E2" s="55" t="s">
        <v>6</v>
      </c>
      <c r="F2" s="55"/>
      <c r="G2" s="55"/>
      <c r="H2" s="5"/>
      <c r="I2" s="5"/>
      <c r="J2" s="5"/>
      <c r="K2" s="5"/>
      <c r="L2" s="5"/>
      <c r="M2" s="5"/>
      <c r="N2" s="5"/>
      <c r="O2" s="5"/>
      <c r="P2" s="5"/>
      <c r="Q2" s="5"/>
      <c r="R2" s="5"/>
      <c r="S2" s="5"/>
    </row>
    <row r="3" spans="1:19" s="4" customFormat="1" ht="40.5" customHeight="1" x14ac:dyDescent="0.25">
      <c r="A3" s="56" t="s">
        <v>177</v>
      </c>
      <c r="B3" s="57"/>
      <c r="C3" s="57"/>
      <c r="D3" s="57"/>
      <c r="E3" s="57"/>
      <c r="F3" s="57"/>
      <c r="G3" s="57"/>
    </row>
    <row r="4" spans="1:19" s="4" customFormat="1" ht="5.25" customHeight="1" x14ac:dyDescent="0.25">
      <c r="C4" s="11"/>
    </row>
    <row r="5" spans="1:19" ht="48.75" customHeight="1" x14ac:dyDescent="0.25">
      <c r="A5" s="17" t="s">
        <v>12</v>
      </c>
      <c r="B5" s="17" t="s">
        <v>4</v>
      </c>
      <c r="C5" s="17" t="s">
        <v>7</v>
      </c>
      <c r="D5" s="18" t="s">
        <v>8</v>
      </c>
      <c r="E5" s="17" t="s">
        <v>190</v>
      </c>
      <c r="F5" s="18" t="s">
        <v>9</v>
      </c>
      <c r="G5" s="18" t="s">
        <v>0</v>
      </c>
      <c r="H5" s="19"/>
      <c r="I5" s="19"/>
      <c r="J5" s="19"/>
    </row>
    <row r="6" spans="1:19" s="4" customFormat="1" x14ac:dyDescent="0.25">
      <c r="A6" s="50">
        <v>1</v>
      </c>
      <c r="B6" s="47" t="s">
        <v>10</v>
      </c>
      <c r="C6" s="20"/>
      <c r="D6" s="21"/>
      <c r="E6" s="21"/>
      <c r="F6" s="47" t="s">
        <v>11</v>
      </c>
      <c r="G6" s="47" t="s">
        <v>183</v>
      </c>
      <c r="H6" s="22"/>
      <c r="I6" s="22"/>
      <c r="J6" s="22"/>
    </row>
    <row r="7" spans="1:19" s="4" customFormat="1" x14ac:dyDescent="0.25">
      <c r="A7" s="51"/>
      <c r="B7" s="48"/>
      <c r="C7" s="23" t="s">
        <v>31</v>
      </c>
      <c r="D7" s="24" t="s">
        <v>13</v>
      </c>
      <c r="E7" s="25">
        <v>103870</v>
      </c>
      <c r="F7" s="48"/>
      <c r="G7" s="48"/>
      <c r="H7" s="22"/>
      <c r="I7" s="26">
        <f>192500/1.1</f>
        <v>175000</v>
      </c>
      <c r="J7" s="22">
        <v>220000</v>
      </c>
    </row>
    <row r="8" spans="1:19" s="4" customFormat="1" x14ac:dyDescent="0.25">
      <c r="A8" s="51"/>
      <c r="B8" s="48"/>
      <c r="C8" s="23" t="s">
        <v>32</v>
      </c>
      <c r="D8" s="24" t="s">
        <v>13</v>
      </c>
      <c r="E8" s="25">
        <v>83570</v>
      </c>
      <c r="F8" s="48"/>
      <c r="G8" s="48"/>
      <c r="H8" s="22"/>
      <c r="I8" s="26"/>
      <c r="J8" s="22">
        <f>J7/1.1</f>
        <v>199999.99999999997</v>
      </c>
    </row>
    <row r="9" spans="1:19" s="4" customFormat="1" x14ac:dyDescent="0.25">
      <c r="A9" s="51"/>
      <c r="B9" s="48"/>
      <c r="C9" s="23" t="s">
        <v>33</v>
      </c>
      <c r="D9" s="24" t="s">
        <v>13</v>
      </c>
      <c r="E9" s="25">
        <v>99570</v>
      </c>
      <c r="F9" s="48"/>
      <c r="G9" s="48"/>
      <c r="H9" s="22"/>
      <c r="I9" s="26">
        <f>175000/1.1</f>
        <v>159090.90909090909</v>
      </c>
      <c r="J9" s="22"/>
    </row>
    <row r="10" spans="1:19" s="4" customFormat="1" x14ac:dyDescent="0.25">
      <c r="A10" s="51"/>
      <c r="B10" s="48"/>
      <c r="C10" s="23" t="s">
        <v>34</v>
      </c>
      <c r="D10" s="24" t="s">
        <v>13</v>
      </c>
      <c r="E10" s="25">
        <v>118670</v>
      </c>
      <c r="F10" s="48"/>
      <c r="G10" s="48"/>
      <c r="H10" s="22"/>
      <c r="I10" s="26">
        <f>175000/1.1</f>
        <v>159090.90909090909</v>
      </c>
      <c r="J10" s="22"/>
    </row>
    <row r="11" spans="1:19" s="4" customFormat="1" x14ac:dyDescent="0.25">
      <c r="A11" s="51"/>
      <c r="B11" s="48"/>
      <c r="C11" s="23" t="s">
        <v>35</v>
      </c>
      <c r="D11" s="24" t="s">
        <v>13</v>
      </c>
      <c r="E11" s="25">
        <v>169970</v>
      </c>
      <c r="F11" s="48"/>
      <c r="G11" s="48"/>
      <c r="H11" s="22"/>
      <c r="I11" s="22"/>
      <c r="J11" s="22"/>
    </row>
    <row r="12" spans="1:19" s="4" customFormat="1" x14ac:dyDescent="0.25">
      <c r="A12" s="51"/>
      <c r="B12" s="48"/>
      <c r="C12" s="23" t="s">
        <v>36</v>
      </c>
      <c r="D12" s="24" t="s">
        <v>13</v>
      </c>
      <c r="E12" s="25">
        <v>174343</v>
      </c>
      <c r="F12" s="48"/>
      <c r="G12" s="48"/>
      <c r="H12" s="22"/>
      <c r="I12" s="22"/>
      <c r="J12" s="22"/>
    </row>
    <row r="13" spans="1:19" s="4" customFormat="1" x14ac:dyDescent="0.25">
      <c r="A13" s="51"/>
      <c r="B13" s="48"/>
      <c r="C13" s="23" t="s">
        <v>37</v>
      </c>
      <c r="D13" s="24" t="s">
        <v>13</v>
      </c>
      <c r="E13" s="25">
        <v>176270</v>
      </c>
      <c r="F13" s="48"/>
      <c r="G13" s="48"/>
      <c r="H13" s="22"/>
      <c r="I13" s="26">
        <f>250000/1.1</f>
        <v>227272.72727272726</v>
      </c>
      <c r="J13" s="22"/>
    </row>
    <row r="14" spans="1:19" s="4" customFormat="1" x14ac:dyDescent="0.25">
      <c r="A14" s="51"/>
      <c r="B14" s="48"/>
      <c r="C14" s="23" t="s">
        <v>38</v>
      </c>
      <c r="D14" s="24" t="s">
        <v>13</v>
      </c>
      <c r="E14" s="25">
        <v>43888</v>
      </c>
      <c r="F14" s="48"/>
      <c r="G14" s="48"/>
      <c r="H14" s="22"/>
      <c r="I14" s="22"/>
      <c r="J14" s="22"/>
    </row>
    <row r="15" spans="1:19" s="4" customFormat="1" x14ac:dyDescent="0.25">
      <c r="A15" s="51"/>
      <c r="B15" s="48"/>
      <c r="C15" s="23" t="s">
        <v>39</v>
      </c>
      <c r="D15" s="24" t="s">
        <v>13</v>
      </c>
      <c r="E15" s="25">
        <v>165070</v>
      </c>
      <c r="F15" s="48"/>
      <c r="G15" s="48"/>
      <c r="H15" s="22"/>
      <c r="I15" s="22"/>
      <c r="J15" s="22"/>
    </row>
    <row r="16" spans="1:19" s="4" customFormat="1" x14ac:dyDescent="0.25">
      <c r="A16" s="51"/>
      <c r="B16" s="48"/>
      <c r="C16" s="23" t="s">
        <v>40</v>
      </c>
      <c r="D16" s="24" t="s">
        <v>13</v>
      </c>
      <c r="E16" s="25">
        <v>154070</v>
      </c>
      <c r="F16" s="48"/>
      <c r="G16" s="48"/>
      <c r="H16" s="22"/>
      <c r="I16" s="22"/>
      <c r="J16" s="22"/>
    </row>
    <row r="17" spans="1:10" s="4" customFormat="1" x14ac:dyDescent="0.25">
      <c r="A17" s="51"/>
      <c r="B17" s="48"/>
      <c r="C17" s="23" t="s">
        <v>41</v>
      </c>
      <c r="D17" s="24" t="s">
        <v>13</v>
      </c>
      <c r="E17" s="25">
        <v>165270</v>
      </c>
      <c r="F17" s="48"/>
      <c r="G17" s="48"/>
      <c r="H17" s="22"/>
      <c r="I17" s="22"/>
      <c r="J17" s="22"/>
    </row>
    <row r="18" spans="1:10" s="4" customFormat="1" x14ac:dyDescent="0.25">
      <c r="A18" s="51"/>
      <c r="B18" s="48"/>
      <c r="C18" s="23" t="s">
        <v>42</v>
      </c>
      <c r="D18" s="24" t="s">
        <v>13</v>
      </c>
      <c r="E18" s="25">
        <v>151670</v>
      </c>
      <c r="F18" s="48"/>
      <c r="G18" s="48"/>
      <c r="H18" s="22"/>
      <c r="I18" s="22"/>
      <c r="J18" s="22"/>
    </row>
    <row r="19" spans="1:10" s="4" customFormat="1" x14ac:dyDescent="0.25">
      <c r="A19" s="51"/>
      <c r="B19" s="48"/>
      <c r="C19" s="23" t="s">
        <v>43</v>
      </c>
      <c r="D19" s="24" t="s">
        <v>13</v>
      </c>
      <c r="E19" s="25">
        <v>191170</v>
      </c>
      <c r="F19" s="48"/>
      <c r="G19" s="48"/>
      <c r="H19" s="22"/>
      <c r="I19" s="22"/>
      <c r="J19" s="22"/>
    </row>
    <row r="20" spans="1:10" s="4" customFormat="1" x14ac:dyDescent="0.25">
      <c r="A20" s="51"/>
      <c r="B20" s="48"/>
      <c r="C20" s="23" t="s">
        <v>44</v>
      </c>
      <c r="D20" s="24" t="s">
        <v>13</v>
      </c>
      <c r="E20" s="25">
        <v>155670</v>
      </c>
      <c r="F20" s="48"/>
      <c r="G20" s="48"/>
      <c r="H20" s="22"/>
      <c r="I20" s="22"/>
      <c r="J20" s="22"/>
    </row>
    <row r="21" spans="1:10" s="4" customFormat="1" x14ac:dyDescent="0.25">
      <c r="A21" s="61"/>
      <c r="B21" s="53"/>
      <c r="C21" s="27" t="s">
        <v>45</v>
      </c>
      <c r="D21" s="28" t="s">
        <v>13</v>
      </c>
      <c r="E21" s="29">
        <v>154270</v>
      </c>
      <c r="F21" s="53"/>
      <c r="G21" s="53"/>
      <c r="H21" s="22"/>
      <c r="I21" s="22"/>
      <c r="J21" s="22"/>
    </row>
    <row r="22" spans="1:10" s="4" customFormat="1" x14ac:dyDescent="0.25">
      <c r="A22" s="50">
        <v>2</v>
      </c>
      <c r="B22" s="47" t="s">
        <v>15</v>
      </c>
      <c r="C22" s="30" t="s">
        <v>31</v>
      </c>
      <c r="D22" s="31" t="s">
        <v>13</v>
      </c>
      <c r="E22" s="32">
        <f>192500/1.1</f>
        <v>175000</v>
      </c>
      <c r="F22" s="47" t="s">
        <v>23</v>
      </c>
      <c r="G22" s="47" t="s">
        <v>182</v>
      </c>
      <c r="H22" s="22"/>
      <c r="I22" s="22" t="e">
        <f>+F22-F7</f>
        <v>#VALUE!</v>
      </c>
      <c r="J22" s="22">
        <v>220000</v>
      </c>
    </row>
    <row r="23" spans="1:10" s="4" customFormat="1" x14ac:dyDescent="0.25">
      <c r="A23" s="51"/>
      <c r="B23" s="48"/>
      <c r="C23" s="23" t="s">
        <v>46</v>
      </c>
      <c r="D23" s="24" t="s">
        <v>13</v>
      </c>
      <c r="E23" s="25">
        <f>209000/1.1</f>
        <v>189999.99999999997</v>
      </c>
      <c r="F23" s="51"/>
      <c r="G23" s="51"/>
      <c r="H23" s="22"/>
      <c r="I23" s="22"/>
      <c r="J23" s="22">
        <f>J22/1.1</f>
        <v>199999.99999999997</v>
      </c>
    </row>
    <row r="24" spans="1:10" s="4" customFormat="1" x14ac:dyDescent="0.25">
      <c r="A24" s="51"/>
      <c r="B24" s="48"/>
      <c r="C24" s="23" t="s">
        <v>47</v>
      </c>
      <c r="D24" s="24" t="s">
        <v>13</v>
      </c>
      <c r="E24" s="25">
        <f>220000/1.1</f>
        <v>199999.99999999997</v>
      </c>
      <c r="F24" s="51"/>
      <c r="G24" s="51"/>
      <c r="H24" s="22"/>
      <c r="I24" s="22"/>
      <c r="J24" s="22"/>
    </row>
    <row r="25" spans="1:10" s="4" customFormat="1" x14ac:dyDescent="0.25">
      <c r="A25" s="51"/>
      <c r="B25" s="48"/>
      <c r="C25" s="23" t="s">
        <v>48</v>
      </c>
      <c r="D25" s="24" t="s">
        <v>13</v>
      </c>
      <c r="E25" s="25">
        <f>250000/1.1</f>
        <v>227272.72727272726</v>
      </c>
      <c r="F25" s="51"/>
      <c r="G25" s="51"/>
      <c r="H25" s="22"/>
      <c r="I25" s="22"/>
      <c r="J25" s="22"/>
    </row>
    <row r="26" spans="1:10" s="4" customFormat="1" x14ac:dyDescent="0.25">
      <c r="A26" s="51"/>
      <c r="B26" s="48"/>
      <c r="C26" s="23" t="s">
        <v>49</v>
      </c>
      <c r="D26" s="24" t="s">
        <v>13</v>
      </c>
      <c r="E26" s="25">
        <f>175000/1.1</f>
        <v>159090.90909090909</v>
      </c>
      <c r="F26" s="51"/>
      <c r="G26" s="51"/>
      <c r="H26" s="22"/>
      <c r="I26" s="22"/>
      <c r="J26" s="22"/>
    </row>
    <row r="27" spans="1:10" s="4" customFormat="1" x14ac:dyDescent="0.25">
      <c r="A27" s="52"/>
      <c r="B27" s="49"/>
      <c r="C27" s="33" t="s">
        <v>50</v>
      </c>
      <c r="D27" s="34" t="s">
        <v>13</v>
      </c>
      <c r="E27" s="35">
        <f>175000/1.1</f>
        <v>159090.90909090909</v>
      </c>
      <c r="F27" s="52"/>
      <c r="G27" s="52"/>
      <c r="H27" s="22"/>
      <c r="I27" s="22"/>
      <c r="J27" s="22"/>
    </row>
    <row r="28" spans="1:10" s="4" customFormat="1" x14ac:dyDescent="0.25">
      <c r="A28" s="50">
        <v>3</v>
      </c>
      <c r="B28" s="47" t="s">
        <v>16</v>
      </c>
      <c r="C28" s="30" t="s">
        <v>51</v>
      </c>
      <c r="D28" s="31" t="s">
        <v>13</v>
      </c>
      <c r="E28" s="32">
        <v>196900</v>
      </c>
      <c r="F28" s="47" t="s">
        <v>14</v>
      </c>
      <c r="G28" s="47" t="s">
        <v>182</v>
      </c>
      <c r="H28" s="22"/>
      <c r="I28" s="22"/>
      <c r="J28" s="22">
        <v>220000</v>
      </c>
    </row>
    <row r="29" spans="1:10" s="4" customFormat="1" x14ac:dyDescent="0.25">
      <c r="A29" s="51"/>
      <c r="B29" s="48"/>
      <c r="C29" s="23" t="s">
        <v>52</v>
      </c>
      <c r="D29" s="24" t="s">
        <v>13</v>
      </c>
      <c r="E29" s="25">
        <v>177300</v>
      </c>
      <c r="F29" s="48"/>
      <c r="G29" s="48"/>
      <c r="H29" s="22"/>
      <c r="I29" s="22"/>
      <c r="J29" s="22">
        <f>J28/1.1</f>
        <v>199999.99999999997</v>
      </c>
    </row>
    <row r="30" spans="1:10" s="4" customFormat="1" x14ac:dyDescent="0.25">
      <c r="A30" s="51"/>
      <c r="B30" s="48"/>
      <c r="C30" s="23" t="s">
        <v>53</v>
      </c>
      <c r="D30" s="24" t="s">
        <v>13</v>
      </c>
      <c r="E30" s="25">
        <v>172000</v>
      </c>
      <c r="F30" s="48"/>
      <c r="G30" s="48"/>
      <c r="H30" s="22"/>
      <c r="I30" s="22"/>
      <c r="J30" s="22"/>
    </row>
    <row r="31" spans="1:10" s="4" customFormat="1" x14ac:dyDescent="0.25">
      <c r="A31" s="51"/>
      <c r="B31" s="48"/>
      <c r="C31" s="23" t="s">
        <v>54</v>
      </c>
      <c r="D31" s="24" t="s">
        <v>13</v>
      </c>
      <c r="E31" s="25">
        <v>199000</v>
      </c>
      <c r="F31" s="48"/>
      <c r="G31" s="48"/>
      <c r="H31" s="22"/>
      <c r="I31" s="22"/>
      <c r="J31" s="22"/>
    </row>
    <row r="32" spans="1:10" s="4" customFormat="1" x14ac:dyDescent="0.25">
      <c r="A32" s="51"/>
      <c r="B32" s="48"/>
      <c r="C32" s="23" t="s">
        <v>55</v>
      </c>
      <c r="D32" s="24" t="s">
        <v>13</v>
      </c>
      <c r="E32" s="25">
        <v>190400</v>
      </c>
      <c r="F32" s="48"/>
      <c r="G32" s="48"/>
      <c r="H32" s="22"/>
      <c r="I32" s="22"/>
      <c r="J32" s="22"/>
    </row>
    <row r="33" spans="1:10" s="4" customFormat="1" x14ac:dyDescent="0.25">
      <c r="A33" s="51"/>
      <c r="B33" s="48"/>
      <c r="C33" s="23" t="s">
        <v>56</v>
      </c>
      <c r="D33" s="24" t="s">
        <v>13</v>
      </c>
      <c r="E33" s="25">
        <v>171200</v>
      </c>
      <c r="F33" s="48"/>
      <c r="G33" s="48"/>
      <c r="H33" s="22"/>
      <c r="I33" s="22"/>
      <c r="J33" s="22"/>
    </row>
    <row r="34" spans="1:10" s="4" customFormat="1" x14ac:dyDescent="0.25">
      <c r="A34" s="51"/>
      <c r="B34" s="48"/>
      <c r="C34" s="23" t="s">
        <v>57</v>
      </c>
      <c r="D34" s="24" t="s">
        <v>13</v>
      </c>
      <c r="E34" s="25">
        <v>167700</v>
      </c>
      <c r="F34" s="48"/>
      <c r="G34" s="48"/>
      <c r="H34" s="22"/>
      <c r="I34" s="22"/>
      <c r="J34" s="22"/>
    </row>
    <row r="35" spans="1:10" s="4" customFormat="1" x14ac:dyDescent="0.25">
      <c r="A35" s="51"/>
      <c r="B35" s="48"/>
      <c r="C35" s="23" t="s">
        <v>49</v>
      </c>
      <c r="D35" s="24" t="s">
        <v>13</v>
      </c>
      <c r="E35" s="25">
        <v>119000</v>
      </c>
      <c r="F35" s="48"/>
      <c r="G35" s="48"/>
      <c r="H35" s="22"/>
      <c r="I35" s="22"/>
      <c r="J35" s="22"/>
    </row>
    <row r="36" spans="1:10" s="4" customFormat="1" x14ac:dyDescent="0.25">
      <c r="A36" s="51"/>
      <c r="B36" s="48"/>
      <c r="C36" s="23" t="s">
        <v>50</v>
      </c>
      <c r="D36" s="24" t="s">
        <v>13</v>
      </c>
      <c r="E36" s="25">
        <v>102800</v>
      </c>
      <c r="F36" s="48"/>
      <c r="G36" s="48"/>
      <c r="H36" s="22"/>
      <c r="I36" s="22"/>
      <c r="J36" s="22"/>
    </row>
    <row r="37" spans="1:10" s="4" customFormat="1" x14ac:dyDescent="0.25">
      <c r="A37" s="51"/>
      <c r="B37" s="48"/>
      <c r="C37" s="23" t="s">
        <v>58</v>
      </c>
      <c r="D37" s="24" t="s">
        <v>13</v>
      </c>
      <c r="E37" s="25">
        <v>162200</v>
      </c>
      <c r="F37" s="48"/>
      <c r="G37" s="48"/>
      <c r="H37" s="22"/>
      <c r="I37" s="22" t="s">
        <v>1</v>
      </c>
      <c r="J37" s="22"/>
    </row>
    <row r="38" spans="1:10" s="4" customFormat="1" x14ac:dyDescent="0.25">
      <c r="A38" s="51"/>
      <c r="B38" s="48"/>
      <c r="C38" s="23" t="s">
        <v>59</v>
      </c>
      <c r="D38" s="24" t="s">
        <v>13</v>
      </c>
      <c r="E38" s="25">
        <v>75700</v>
      </c>
      <c r="F38" s="48"/>
      <c r="G38" s="48"/>
      <c r="H38" s="22"/>
      <c r="I38" s="22"/>
      <c r="J38" s="22"/>
    </row>
    <row r="39" spans="1:10" s="4" customFormat="1" x14ac:dyDescent="0.25">
      <c r="A39" s="51"/>
      <c r="B39" s="48"/>
      <c r="C39" s="23" t="s">
        <v>31</v>
      </c>
      <c r="D39" s="24" t="s">
        <v>13</v>
      </c>
      <c r="E39" s="25">
        <v>108000</v>
      </c>
      <c r="F39" s="48"/>
      <c r="G39" s="48"/>
      <c r="H39" s="22"/>
      <c r="I39" s="22"/>
      <c r="J39" s="22"/>
    </row>
    <row r="40" spans="1:10" s="4" customFormat="1" x14ac:dyDescent="0.25">
      <c r="A40" s="51"/>
      <c r="B40" s="48"/>
      <c r="C40" s="23" t="s">
        <v>60</v>
      </c>
      <c r="D40" s="24" t="s">
        <v>13</v>
      </c>
      <c r="E40" s="25">
        <v>128700</v>
      </c>
      <c r="F40" s="48"/>
      <c r="G40" s="48"/>
      <c r="H40" s="22"/>
      <c r="I40" s="22"/>
      <c r="J40" s="22"/>
    </row>
    <row r="41" spans="1:10" s="4" customFormat="1" x14ac:dyDescent="0.25">
      <c r="A41" s="51"/>
      <c r="B41" s="48"/>
      <c r="C41" s="23" t="s">
        <v>61</v>
      </c>
      <c r="D41" s="24" t="s">
        <v>13</v>
      </c>
      <c r="E41" s="25">
        <v>146100</v>
      </c>
      <c r="F41" s="48"/>
      <c r="G41" s="48"/>
      <c r="H41" s="22"/>
      <c r="I41" s="22"/>
      <c r="J41" s="22"/>
    </row>
    <row r="42" spans="1:10" s="4" customFormat="1" x14ac:dyDescent="0.25">
      <c r="A42" s="51"/>
      <c r="B42" s="48"/>
      <c r="C42" s="23" t="s">
        <v>62</v>
      </c>
      <c r="D42" s="24" t="s">
        <v>13</v>
      </c>
      <c r="E42" s="25">
        <v>92000</v>
      </c>
      <c r="F42" s="48"/>
      <c r="G42" s="48"/>
      <c r="H42" s="22"/>
      <c r="I42" s="22"/>
      <c r="J42" s="22"/>
    </row>
    <row r="43" spans="1:10" s="4" customFormat="1" x14ac:dyDescent="0.25">
      <c r="A43" s="51"/>
      <c r="B43" s="48"/>
      <c r="C43" s="23" t="s">
        <v>63</v>
      </c>
      <c r="D43" s="24" t="s">
        <v>13</v>
      </c>
      <c r="E43" s="25">
        <v>167700</v>
      </c>
      <c r="F43" s="48"/>
      <c r="G43" s="48"/>
      <c r="H43" s="22"/>
      <c r="I43" s="22"/>
      <c r="J43" s="22"/>
    </row>
    <row r="44" spans="1:10" s="4" customFormat="1" x14ac:dyDescent="0.25">
      <c r="A44" s="51"/>
      <c r="B44" s="48"/>
      <c r="C44" s="23" t="s">
        <v>64</v>
      </c>
      <c r="D44" s="24" t="s">
        <v>13</v>
      </c>
      <c r="E44" s="25">
        <v>151800</v>
      </c>
      <c r="F44" s="48"/>
      <c r="G44" s="48"/>
      <c r="H44" s="22"/>
      <c r="I44" s="22"/>
      <c r="J44" s="22"/>
    </row>
    <row r="45" spans="1:10" s="4" customFormat="1" x14ac:dyDescent="0.25">
      <c r="A45" s="52"/>
      <c r="B45" s="49"/>
      <c r="C45" s="33" t="s">
        <v>38</v>
      </c>
      <c r="D45" s="34" t="s">
        <v>13</v>
      </c>
      <c r="E45" s="35">
        <v>37900</v>
      </c>
      <c r="F45" s="49"/>
      <c r="G45" s="49"/>
      <c r="H45" s="22"/>
      <c r="I45" s="22"/>
      <c r="J45" s="22"/>
    </row>
    <row r="46" spans="1:10" s="14" customFormat="1" x14ac:dyDescent="0.25">
      <c r="A46" s="50">
        <v>4</v>
      </c>
      <c r="B46" s="47" t="s">
        <v>18</v>
      </c>
      <c r="C46" s="30" t="s">
        <v>114</v>
      </c>
      <c r="D46" s="31" t="s">
        <v>13</v>
      </c>
      <c r="E46" s="32">
        <v>90800</v>
      </c>
      <c r="F46" s="47" t="s">
        <v>17</v>
      </c>
      <c r="G46" s="47" t="s">
        <v>178</v>
      </c>
      <c r="H46" s="22"/>
      <c r="I46" s="22"/>
      <c r="J46" s="22"/>
    </row>
    <row r="47" spans="1:10" s="14" customFormat="1" x14ac:dyDescent="0.25">
      <c r="A47" s="51"/>
      <c r="B47" s="48"/>
      <c r="C47" s="23" t="s">
        <v>65</v>
      </c>
      <c r="D47" s="24" t="s">
        <v>13</v>
      </c>
      <c r="E47" s="25">
        <v>111900</v>
      </c>
      <c r="F47" s="48"/>
      <c r="G47" s="48"/>
      <c r="H47" s="22"/>
      <c r="I47" s="22"/>
      <c r="J47" s="22"/>
    </row>
    <row r="48" spans="1:10" s="14" customFormat="1" x14ac:dyDescent="0.25">
      <c r="A48" s="51"/>
      <c r="B48" s="48"/>
      <c r="C48" s="23" t="s">
        <v>31</v>
      </c>
      <c r="D48" s="24" t="s">
        <v>13</v>
      </c>
      <c r="E48" s="25">
        <v>93800</v>
      </c>
      <c r="F48" s="48"/>
      <c r="G48" s="48"/>
      <c r="H48" s="22"/>
      <c r="I48" s="22"/>
      <c r="J48" s="22"/>
    </row>
    <row r="49" spans="1:10" s="14" customFormat="1" x14ac:dyDescent="0.25">
      <c r="A49" s="51"/>
      <c r="B49" s="48"/>
      <c r="C49" s="23" t="s">
        <v>66</v>
      </c>
      <c r="D49" s="24" t="s">
        <v>13</v>
      </c>
      <c r="E49" s="25">
        <v>89800</v>
      </c>
      <c r="F49" s="48"/>
      <c r="G49" s="48"/>
      <c r="H49" s="22"/>
      <c r="I49" s="22"/>
      <c r="J49" s="22"/>
    </row>
    <row r="50" spans="1:10" s="14" customFormat="1" x14ac:dyDescent="0.25">
      <c r="A50" s="51"/>
      <c r="B50" s="48"/>
      <c r="C50" s="23" t="s">
        <v>46</v>
      </c>
      <c r="D50" s="24" t="s">
        <v>13</v>
      </c>
      <c r="E50" s="25">
        <v>125800</v>
      </c>
      <c r="F50" s="48"/>
      <c r="G50" s="48"/>
      <c r="H50" s="22"/>
      <c r="I50" s="22"/>
      <c r="J50" s="22"/>
    </row>
    <row r="51" spans="1:10" s="14" customFormat="1" x14ac:dyDescent="0.25">
      <c r="A51" s="51"/>
      <c r="B51" s="48"/>
      <c r="C51" s="23" t="s">
        <v>48</v>
      </c>
      <c r="D51" s="24" t="s">
        <v>13</v>
      </c>
      <c r="E51" s="25">
        <v>158900</v>
      </c>
      <c r="F51" s="48"/>
      <c r="G51" s="48"/>
      <c r="H51" s="22"/>
      <c r="I51" s="22"/>
      <c r="J51" s="22"/>
    </row>
    <row r="52" spans="1:10" s="14" customFormat="1" x14ac:dyDescent="0.25">
      <c r="A52" s="51"/>
      <c r="B52" s="48"/>
      <c r="C52" s="23" t="s">
        <v>141</v>
      </c>
      <c r="D52" s="24" t="s">
        <v>13</v>
      </c>
      <c r="E52" s="25">
        <v>176500</v>
      </c>
      <c r="F52" s="48"/>
      <c r="G52" s="48"/>
      <c r="H52" s="22"/>
      <c r="I52" s="22"/>
      <c r="J52" s="22"/>
    </row>
    <row r="53" spans="1:10" s="14" customFormat="1" x14ac:dyDescent="0.25">
      <c r="A53" s="51"/>
      <c r="B53" s="48"/>
      <c r="C53" s="23" t="s">
        <v>30</v>
      </c>
      <c r="D53" s="24" t="s">
        <v>13</v>
      </c>
      <c r="E53" s="25">
        <v>153900</v>
      </c>
      <c r="F53" s="48"/>
      <c r="G53" s="48"/>
      <c r="H53" s="22"/>
      <c r="I53" s="22"/>
      <c r="J53" s="22"/>
    </row>
    <row r="54" spans="1:10" s="14" customFormat="1" x14ac:dyDescent="0.25">
      <c r="A54" s="51"/>
      <c r="B54" s="48"/>
      <c r="C54" s="23" t="s">
        <v>67</v>
      </c>
      <c r="D54" s="24" t="s">
        <v>13</v>
      </c>
      <c r="E54" s="25">
        <v>159900</v>
      </c>
      <c r="F54" s="48"/>
      <c r="G54" s="48"/>
      <c r="H54" s="22"/>
      <c r="I54" s="22"/>
      <c r="J54" s="22"/>
    </row>
    <row r="55" spans="1:10" s="14" customFormat="1" x14ac:dyDescent="0.25">
      <c r="A55" s="51"/>
      <c r="B55" s="48"/>
      <c r="C55" s="23" t="s">
        <v>68</v>
      </c>
      <c r="D55" s="24" t="s">
        <v>13</v>
      </c>
      <c r="E55" s="25">
        <v>148000</v>
      </c>
      <c r="F55" s="48"/>
      <c r="G55" s="48"/>
      <c r="H55" s="22"/>
      <c r="I55" s="22"/>
      <c r="J55" s="22"/>
    </row>
    <row r="56" spans="1:10" s="14" customFormat="1" x14ac:dyDescent="0.25">
      <c r="A56" s="51"/>
      <c r="B56" s="48"/>
      <c r="C56" s="23" t="s">
        <v>69</v>
      </c>
      <c r="D56" s="24" t="s">
        <v>13</v>
      </c>
      <c r="E56" s="25">
        <v>131100</v>
      </c>
      <c r="F56" s="48"/>
      <c r="G56" s="48"/>
      <c r="H56" s="22"/>
      <c r="I56" s="22"/>
      <c r="J56" s="22"/>
    </row>
    <row r="57" spans="1:10" s="14" customFormat="1" x14ac:dyDescent="0.25">
      <c r="A57" s="51"/>
      <c r="B57" s="48"/>
      <c r="C57" s="23" t="s">
        <v>49</v>
      </c>
      <c r="D57" s="24" t="s">
        <v>13</v>
      </c>
      <c r="E57" s="25">
        <v>85800</v>
      </c>
      <c r="F57" s="48"/>
      <c r="G57" s="48"/>
      <c r="H57" s="22"/>
      <c r="I57" s="22"/>
      <c r="J57" s="22"/>
    </row>
    <row r="58" spans="1:10" s="14" customFormat="1" x14ac:dyDescent="0.25">
      <c r="A58" s="51"/>
      <c r="B58" s="48"/>
      <c r="C58" s="23" t="s">
        <v>50</v>
      </c>
      <c r="D58" s="24" t="s">
        <v>13</v>
      </c>
      <c r="E58" s="25">
        <v>85100</v>
      </c>
      <c r="F58" s="48"/>
      <c r="G58" s="48"/>
      <c r="H58" s="22"/>
      <c r="I58" s="22"/>
      <c r="J58" s="22"/>
    </row>
    <row r="59" spans="1:10" s="14" customFormat="1" x14ac:dyDescent="0.25">
      <c r="A59" s="51"/>
      <c r="B59" s="48"/>
      <c r="C59" s="23" t="s">
        <v>38</v>
      </c>
      <c r="D59" s="24" t="s">
        <v>13</v>
      </c>
      <c r="E59" s="25">
        <v>32100</v>
      </c>
      <c r="F59" s="48"/>
      <c r="G59" s="48"/>
      <c r="H59" s="22"/>
      <c r="I59" s="22"/>
      <c r="J59" s="22"/>
    </row>
    <row r="60" spans="1:10" s="14" customFormat="1" x14ac:dyDescent="0.25">
      <c r="A60" s="52"/>
      <c r="B60" s="49"/>
      <c r="C60" s="33" t="s">
        <v>142</v>
      </c>
      <c r="D60" s="34" t="s">
        <v>13</v>
      </c>
      <c r="E60" s="35">
        <v>40000</v>
      </c>
      <c r="F60" s="49"/>
      <c r="G60" s="49"/>
      <c r="H60" s="22"/>
      <c r="I60" s="22"/>
      <c r="J60" s="22"/>
    </row>
    <row r="61" spans="1:10" s="2" customFormat="1" x14ac:dyDescent="0.25">
      <c r="A61" s="50">
        <v>5</v>
      </c>
      <c r="B61" s="47" t="s">
        <v>24</v>
      </c>
      <c r="C61" s="30" t="s">
        <v>31</v>
      </c>
      <c r="D61" s="31" t="s">
        <v>13</v>
      </c>
      <c r="E61" s="32">
        <v>87200</v>
      </c>
      <c r="F61" s="47" t="s">
        <v>17</v>
      </c>
      <c r="G61" s="47" t="s">
        <v>178</v>
      </c>
      <c r="H61" s="22"/>
      <c r="I61" s="22"/>
      <c r="J61" s="22"/>
    </row>
    <row r="62" spans="1:10" s="2" customFormat="1" x14ac:dyDescent="0.25">
      <c r="A62" s="51"/>
      <c r="B62" s="48"/>
      <c r="C62" s="23" t="s">
        <v>70</v>
      </c>
      <c r="D62" s="24" t="s">
        <v>13</v>
      </c>
      <c r="E62" s="25">
        <v>83500</v>
      </c>
      <c r="F62" s="48"/>
      <c r="G62" s="48"/>
      <c r="H62" s="22"/>
      <c r="I62" s="22"/>
      <c r="J62" s="22"/>
    </row>
    <row r="63" spans="1:10" s="2" customFormat="1" x14ac:dyDescent="0.25">
      <c r="A63" s="51"/>
      <c r="B63" s="48"/>
      <c r="C63" s="23" t="s">
        <v>65</v>
      </c>
      <c r="D63" s="24" t="s">
        <v>13</v>
      </c>
      <c r="E63" s="25">
        <v>95400</v>
      </c>
      <c r="F63" s="48"/>
      <c r="G63" s="48"/>
      <c r="H63" s="22"/>
      <c r="I63" s="22"/>
      <c r="J63" s="22"/>
    </row>
    <row r="64" spans="1:10" s="2" customFormat="1" x14ac:dyDescent="0.25">
      <c r="A64" s="51"/>
      <c r="B64" s="48"/>
      <c r="C64" s="23" t="s">
        <v>66</v>
      </c>
      <c r="D64" s="24" t="s">
        <v>13</v>
      </c>
      <c r="E64" s="25">
        <v>72700</v>
      </c>
      <c r="F64" s="48"/>
      <c r="G64" s="48"/>
      <c r="H64" s="22"/>
      <c r="I64" s="22"/>
      <c r="J64" s="22"/>
    </row>
    <row r="65" spans="1:10" s="2" customFormat="1" x14ac:dyDescent="0.25">
      <c r="A65" s="51"/>
      <c r="B65" s="48"/>
      <c r="C65" s="23" t="s">
        <v>46</v>
      </c>
      <c r="D65" s="24" t="s">
        <v>13</v>
      </c>
      <c r="E65" s="25">
        <v>101500</v>
      </c>
      <c r="F65" s="48"/>
      <c r="G65" s="48"/>
      <c r="H65" s="22"/>
      <c r="I65" s="22"/>
      <c r="J65" s="22"/>
    </row>
    <row r="66" spans="1:10" s="2" customFormat="1" x14ac:dyDescent="0.25">
      <c r="A66" s="51"/>
      <c r="B66" s="48"/>
      <c r="C66" s="23" t="s">
        <v>30</v>
      </c>
      <c r="D66" s="24" t="s">
        <v>13</v>
      </c>
      <c r="E66" s="25">
        <v>130700</v>
      </c>
      <c r="F66" s="48"/>
      <c r="G66" s="48"/>
      <c r="H66" s="22"/>
      <c r="I66" s="22"/>
      <c r="J66" s="22"/>
    </row>
    <row r="67" spans="1:10" s="2" customFormat="1" x14ac:dyDescent="0.25">
      <c r="A67" s="51"/>
      <c r="B67" s="48"/>
      <c r="C67" s="23" t="s">
        <v>67</v>
      </c>
      <c r="D67" s="24" t="s">
        <v>13</v>
      </c>
      <c r="E67" s="25">
        <v>137400</v>
      </c>
      <c r="F67" s="48"/>
      <c r="G67" s="48"/>
      <c r="H67" s="22"/>
      <c r="I67" s="22"/>
      <c r="J67" s="22"/>
    </row>
    <row r="68" spans="1:10" s="2" customFormat="1" x14ac:dyDescent="0.25">
      <c r="A68" s="51"/>
      <c r="B68" s="48"/>
      <c r="C68" s="23" t="s">
        <v>71</v>
      </c>
      <c r="D68" s="24" t="s">
        <v>13</v>
      </c>
      <c r="E68" s="25">
        <v>137400</v>
      </c>
      <c r="F68" s="48"/>
      <c r="G68" s="48"/>
      <c r="H68" s="22"/>
      <c r="I68" s="22"/>
      <c r="J68" s="22"/>
    </row>
    <row r="69" spans="1:10" s="2" customFormat="1" x14ac:dyDescent="0.25">
      <c r="A69" s="51"/>
      <c r="B69" s="48"/>
      <c r="C69" s="23" t="s">
        <v>72</v>
      </c>
      <c r="D69" s="24" t="s">
        <v>13</v>
      </c>
      <c r="E69" s="25">
        <v>137400</v>
      </c>
      <c r="F69" s="48"/>
      <c r="G69" s="48"/>
      <c r="H69" s="22"/>
      <c r="I69" s="22"/>
      <c r="J69" s="22"/>
    </row>
    <row r="70" spans="1:10" s="2" customFormat="1" x14ac:dyDescent="0.25">
      <c r="A70" s="51"/>
      <c r="B70" s="48"/>
      <c r="C70" s="23" t="s">
        <v>68</v>
      </c>
      <c r="D70" s="24" t="s">
        <v>13</v>
      </c>
      <c r="E70" s="25">
        <v>130900</v>
      </c>
      <c r="F70" s="48"/>
      <c r="G70" s="48"/>
      <c r="H70" s="22"/>
      <c r="I70" s="22"/>
      <c r="J70" s="22"/>
    </row>
    <row r="71" spans="1:10" s="2" customFormat="1" x14ac:dyDescent="0.25">
      <c r="A71" s="51"/>
      <c r="B71" s="48"/>
      <c r="C71" s="23" t="s">
        <v>73</v>
      </c>
      <c r="D71" s="24" t="s">
        <v>13</v>
      </c>
      <c r="E71" s="25">
        <v>101900</v>
      </c>
      <c r="F71" s="48"/>
      <c r="G71" s="48"/>
      <c r="H71" s="22"/>
      <c r="I71" s="22"/>
      <c r="J71" s="22"/>
    </row>
    <row r="72" spans="1:10" s="2" customFormat="1" x14ac:dyDescent="0.25">
      <c r="A72" s="51"/>
      <c r="B72" s="48"/>
      <c r="C72" s="23" t="s">
        <v>74</v>
      </c>
      <c r="D72" s="24" t="s">
        <v>13</v>
      </c>
      <c r="E72" s="25">
        <v>91500</v>
      </c>
      <c r="F72" s="48"/>
      <c r="G72" s="48"/>
      <c r="H72" s="22"/>
      <c r="I72" s="22"/>
      <c r="J72" s="22"/>
    </row>
    <row r="73" spans="1:10" s="2" customFormat="1" x14ac:dyDescent="0.25">
      <c r="A73" s="51"/>
      <c r="B73" s="48"/>
      <c r="C73" s="23" t="s">
        <v>75</v>
      </c>
      <c r="D73" s="24" t="s">
        <v>13</v>
      </c>
      <c r="E73" s="25">
        <v>74500</v>
      </c>
      <c r="F73" s="48"/>
      <c r="G73" s="48"/>
      <c r="H73" s="22"/>
      <c r="I73" s="22"/>
      <c r="J73" s="22"/>
    </row>
    <row r="74" spans="1:10" s="2" customFormat="1" x14ac:dyDescent="0.25">
      <c r="A74" s="51"/>
      <c r="B74" s="48"/>
      <c r="C74" s="23" t="s">
        <v>49</v>
      </c>
      <c r="D74" s="24" t="s">
        <v>13</v>
      </c>
      <c r="E74" s="25">
        <v>88000</v>
      </c>
      <c r="F74" s="48"/>
      <c r="G74" s="48"/>
      <c r="H74" s="22"/>
      <c r="I74" s="22"/>
      <c r="J74" s="22"/>
    </row>
    <row r="75" spans="1:10" s="2" customFormat="1" x14ac:dyDescent="0.25">
      <c r="A75" s="51"/>
      <c r="B75" s="48"/>
      <c r="C75" s="23" t="s">
        <v>50</v>
      </c>
      <c r="D75" s="24" t="s">
        <v>13</v>
      </c>
      <c r="E75" s="25">
        <v>74200</v>
      </c>
      <c r="F75" s="48"/>
      <c r="G75" s="48"/>
      <c r="H75" s="22"/>
      <c r="I75" s="22"/>
      <c r="J75" s="22"/>
    </row>
    <row r="76" spans="1:10" s="2" customFormat="1" x14ac:dyDescent="0.25">
      <c r="A76" s="51"/>
      <c r="B76" s="48"/>
      <c r="C76" s="23" t="s">
        <v>38</v>
      </c>
      <c r="D76" s="24" t="s">
        <v>13</v>
      </c>
      <c r="E76" s="25">
        <v>35800</v>
      </c>
      <c r="F76" s="48"/>
      <c r="G76" s="48"/>
      <c r="H76" s="22"/>
      <c r="I76" s="22"/>
      <c r="J76" s="22"/>
    </row>
    <row r="77" spans="1:10" s="2" customFormat="1" x14ac:dyDescent="0.25">
      <c r="A77" s="51"/>
      <c r="B77" s="48"/>
      <c r="C77" s="23" t="s">
        <v>144</v>
      </c>
      <c r="D77" s="24" t="s">
        <v>13</v>
      </c>
      <c r="E77" s="25">
        <v>50000</v>
      </c>
      <c r="F77" s="48"/>
      <c r="G77" s="48"/>
      <c r="H77" s="22"/>
      <c r="I77" s="22"/>
      <c r="J77" s="22"/>
    </row>
    <row r="78" spans="1:10" s="2" customFormat="1" x14ac:dyDescent="0.25">
      <c r="A78" s="51"/>
      <c r="B78" s="48"/>
      <c r="C78" s="23" t="s">
        <v>145</v>
      </c>
      <c r="D78" s="24" t="s">
        <v>13</v>
      </c>
      <c r="E78" s="25">
        <v>32000</v>
      </c>
      <c r="F78" s="48"/>
      <c r="G78" s="48"/>
      <c r="H78" s="22"/>
      <c r="I78" s="22"/>
      <c r="J78" s="22"/>
    </row>
    <row r="79" spans="1:10" s="2" customFormat="1" x14ac:dyDescent="0.25">
      <c r="A79" s="52"/>
      <c r="B79" s="49"/>
      <c r="C79" s="33" t="s">
        <v>146</v>
      </c>
      <c r="D79" s="34" t="s">
        <v>13</v>
      </c>
      <c r="E79" s="35">
        <v>42000</v>
      </c>
      <c r="F79" s="49"/>
      <c r="G79" s="49"/>
      <c r="H79" s="22"/>
      <c r="I79" s="22"/>
      <c r="J79" s="22"/>
    </row>
    <row r="80" spans="1:10" s="2" customFormat="1" x14ac:dyDescent="0.25">
      <c r="A80" s="50">
        <v>6</v>
      </c>
      <c r="B80" s="47" t="s">
        <v>143</v>
      </c>
      <c r="C80" s="30" t="s">
        <v>31</v>
      </c>
      <c r="D80" s="31" t="s">
        <v>13</v>
      </c>
      <c r="E80" s="32">
        <v>80900</v>
      </c>
      <c r="F80" s="47" t="s">
        <v>17</v>
      </c>
      <c r="G80" s="47" t="s">
        <v>178</v>
      </c>
      <c r="H80" s="22"/>
      <c r="I80" s="22"/>
      <c r="J80" s="22"/>
    </row>
    <row r="81" spans="1:10" s="2" customFormat="1" x14ac:dyDescent="0.25">
      <c r="A81" s="51"/>
      <c r="B81" s="48"/>
      <c r="C81" s="23" t="s">
        <v>70</v>
      </c>
      <c r="D81" s="24" t="s">
        <v>13</v>
      </c>
      <c r="E81" s="25">
        <v>78300</v>
      </c>
      <c r="F81" s="48"/>
      <c r="G81" s="48"/>
      <c r="H81" s="22"/>
      <c r="I81" s="22"/>
      <c r="J81" s="22"/>
    </row>
    <row r="82" spans="1:10" s="2" customFormat="1" x14ac:dyDescent="0.25">
      <c r="A82" s="51"/>
      <c r="B82" s="48"/>
      <c r="C82" s="23" t="s">
        <v>65</v>
      </c>
      <c r="D82" s="24" t="s">
        <v>13</v>
      </c>
      <c r="E82" s="25">
        <v>93000</v>
      </c>
      <c r="F82" s="48"/>
      <c r="G82" s="48"/>
      <c r="H82" s="22"/>
      <c r="I82" s="22"/>
      <c r="J82" s="22"/>
    </row>
    <row r="83" spans="1:10" s="2" customFormat="1" x14ac:dyDescent="0.25">
      <c r="A83" s="51"/>
      <c r="B83" s="48"/>
      <c r="C83" s="23" t="s">
        <v>66</v>
      </c>
      <c r="D83" s="24" t="s">
        <v>13</v>
      </c>
      <c r="E83" s="25">
        <v>71400</v>
      </c>
      <c r="F83" s="48"/>
      <c r="G83" s="48"/>
      <c r="H83" s="22"/>
      <c r="I83" s="22"/>
      <c r="J83" s="22"/>
    </row>
    <row r="84" spans="1:10" s="2" customFormat="1" x14ac:dyDescent="0.25">
      <c r="A84" s="51"/>
      <c r="B84" s="48"/>
      <c r="C84" s="23" t="s">
        <v>46</v>
      </c>
      <c r="D84" s="24" t="s">
        <v>13</v>
      </c>
      <c r="E84" s="25">
        <v>100500</v>
      </c>
      <c r="F84" s="48"/>
      <c r="G84" s="48"/>
      <c r="H84" s="22"/>
      <c r="I84" s="22"/>
      <c r="J84" s="22"/>
    </row>
    <row r="85" spans="1:10" s="2" customFormat="1" x14ac:dyDescent="0.25">
      <c r="A85" s="51"/>
      <c r="B85" s="48"/>
      <c r="C85" s="23" t="s">
        <v>30</v>
      </c>
      <c r="D85" s="24" t="s">
        <v>13</v>
      </c>
      <c r="E85" s="25">
        <v>129200</v>
      </c>
      <c r="F85" s="48"/>
      <c r="G85" s="48"/>
      <c r="H85" s="22"/>
      <c r="I85" s="22"/>
      <c r="J85" s="22"/>
    </row>
    <row r="86" spans="1:10" s="2" customFormat="1" x14ac:dyDescent="0.25">
      <c r="A86" s="51"/>
      <c r="B86" s="48"/>
      <c r="C86" s="23" t="s">
        <v>67</v>
      </c>
      <c r="D86" s="24" t="s">
        <v>13</v>
      </c>
      <c r="E86" s="25">
        <v>134600</v>
      </c>
      <c r="F86" s="48"/>
      <c r="G86" s="48"/>
      <c r="H86" s="22"/>
      <c r="I86" s="22"/>
      <c r="J86" s="22"/>
    </row>
    <row r="87" spans="1:10" s="2" customFormat="1" x14ac:dyDescent="0.25">
      <c r="A87" s="51"/>
      <c r="B87" s="48"/>
      <c r="C87" s="23" t="s">
        <v>71</v>
      </c>
      <c r="D87" s="24" t="s">
        <v>13</v>
      </c>
      <c r="E87" s="25">
        <v>134600</v>
      </c>
      <c r="F87" s="48"/>
      <c r="G87" s="48"/>
      <c r="H87" s="22"/>
      <c r="I87" s="22"/>
      <c r="J87" s="22"/>
    </row>
    <row r="88" spans="1:10" s="2" customFormat="1" x14ac:dyDescent="0.25">
      <c r="A88" s="51"/>
      <c r="B88" s="48"/>
      <c r="C88" s="23" t="s">
        <v>72</v>
      </c>
      <c r="D88" s="24" t="s">
        <v>13</v>
      </c>
      <c r="E88" s="25">
        <v>134600</v>
      </c>
      <c r="F88" s="48"/>
      <c r="G88" s="48"/>
      <c r="H88" s="22"/>
      <c r="I88" s="22"/>
      <c r="J88" s="22"/>
    </row>
    <row r="89" spans="1:10" s="2" customFormat="1" x14ac:dyDescent="0.25">
      <c r="A89" s="51"/>
      <c r="B89" s="48"/>
      <c r="C89" s="23" t="s">
        <v>68</v>
      </c>
      <c r="D89" s="24" t="s">
        <v>13</v>
      </c>
      <c r="E89" s="25">
        <v>130300</v>
      </c>
      <c r="F89" s="48"/>
      <c r="G89" s="48"/>
      <c r="H89" s="22"/>
      <c r="I89" s="22"/>
      <c r="J89" s="22"/>
    </row>
    <row r="90" spans="1:10" s="2" customFormat="1" x14ac:dyDescent="0.25">
      <c r="A90" s="51"/>
      <c r="B90" s="48"/>
      <c r="C90" s="23" t="s">
        <v>49</v>
      </c>
      <c r="D90" s="24" t="s">
        <v>13</v>
      </c>
      <c r="E90" s="25">
        <v>89600</v>
      </c>
      <c r="F90" s="48"/>
      <c r="G90" s="48"/>
      <c r="H90" s="22"/>
      <c r="I90" s="22"/>
      <c r="J90" s="22"/>
    </row>
    <row r="91" spans="1:10" s="2" customFormat="1" x14ac:dyDescent="0.25">
      <c r="A91" s="51"/>
      <c r="B91" s="48"/>
      <c r="C91" s="23" t="s">
        <v>50</v>
      </c>
      <c r="D91" s="24" t="s">
        <v>13</v>
      </c>
      <c r="E91" s="25">
        <v>69400</v>
      </c>
      <c r="F91" s="48"/>
      <c r="G91" s="48"/>
      <c r="H91" s="22"/>
      <c r="I91" s="22"/>
      <c r="J91" s="22"/>
    </row>
    <row r="92" spans="1:10" s="2" customFormat="1" x14ac:dyDescent="0.25">
      <c r="A92" s="51"/>
      <c r="B92" s="48"/>
      <c r="C92" s="23" t="s">
        <v>38</v>
      </c>
      <c r="D92" s="24" t="s">
        <v>13</v>
      </c>
      <c r="E92" s="25">
        <v>32300</v>
      </c>
      <c r="F92" s="48"/>
      <c r="G92" s="48"/>
      <c r="H92" s="22"/>
      <c r="I92" s="22"/>
      <c r="J92" s="22"/>
    </row>
    <row r="93" spans="1:10" s="2" customFormat="1" x14ac:dyDescent="0.25">
      <c r="A93" s="52"/>
      <c r="B93" s="49"/>
      <c r="C93" s="33" t="s">
        <v>142</v>
      </c>
      <c r="D93" s="34" t="s">
        <v>13</v>
      </c>
      <c r="E93" s="35">
        <v>40000</v>
      </c>
      <c r="F93" s="49"/>
      <c r="G93" s="49"/>
      <c r="H93" s="22"/>
      <c r="I93" s="22"/>
      <c r="J93" s="22"/>
    </row>
    <row r="94" spans="1:10" s="2" customFormat="1" x14ac:dyDescent="0.25">
      <c r="A94" s="50">
        <v>7</v>
      </c>
      <c r="B94" s="47" t="s">
        <v>25</v>
      </c>
      <c r="C94" s="30" t="s">
        <v>31</v>
      </c>
      <c r="D94" s="31" t="s">
        <v>13</v>
      </c>
      <c r="E94" s="32">
        <v>92700</v>
      </c>
      <c r="F94" s="47" t="s">
        <v>17</v>
      </c>
      <c r="G94" s="47" t="s">
        <v>181</v>
      </c>
      <c r="H94" s="22"/>
      <c r="I94" s="22"/>
      <c r="J94" s="22"/>
    </row>
    <row r="95" spans="1:10" s="2" customFormat="1" x14ac:dyDescent="0.25">
      <c r="A95" s="51"/>
      <c r="B95" s="48"/>
      <c r="C95" s="23" t="s">
        <v>70</v>
      </c>
      <c r="D95" s="24" t="s">
        <v>13</v>
      </c>
      <c r="E95" s="25">
        <v>72400</v>
      </c>
      <c r="F95" s="48"/>
      <c r="G95" s="48"/>
      <c r="H95" s="22"/>
      <c r="I95" s="22"/>
      <c r="J95" s="22"/>
    </row>
    <row r="96" spans="1:10" s="2" customFormat="1" x14ac:dyDescent="0.25">
      <c r="A96" s="51"/>
      <c r="B96" s="48"/>
      <c r="C96" s="23" t="s">
        <v>80</v>
      </c>
      <c r="D96" s="24" t="s">
        <v>13</v>
      </c>
      <c r="E96" s="25">
        <v>115800</v>
      </c>
      <c r="F96" s="48"/>
      <c r="G96" s="48"/>
      <c r="H96" s="22"/>
      <c r="I96" s="22"/>
      <c r="J96" s="22"/>
    </row>
    <row r="97" spans="1:10" s="2" customFormat="1" x14ac:dyDescent="0.25">
      <c r="A97" s="51"/>
      <c r="B97" s="48"/>
      <c r="C97" s="23" t="s">
        <v>147</v>
      </c>
      <c r="D97" s="24" t="s">
        <v>13</v>
      </c>
      <c r="E97" s="25">
        <v>117500</v>
      </c>
      <c r="F97" s="48"/>
      <c r="G97" s="48"/>
      <c r="H97" s="22"/>
      <c r="I97" s="22"/>
      <c r="J97" s="22"/>
    </row>
    <row r="98" spans="1:10" s="2" customFormat="1" x14ac:dyDescent="0.25">
      <c r="A98" s="51"/>
      <c r="B98" s="48"/>
      <c r="C98" s="23" t="s">
        <v>148</v>
      </c>
      <c r="D98" s="24" t="s">
        <v>13</v>
      </c>
      <c r="E98" s="25">
        <v>153300</v>
      </c>
      <c r="F98" s="48"/>
      <c r="G98" s="48"/>
      <c r="H98" s="22"/>
      <c r="I98" s="22"/>
      <c r="J98" s="22"/>
    </row>
    <row r="99" spans="1:10" s="2" customFormat="1" x14ac:dyDescent="0.25">
      <c r="A99" s="51"/>
      <c r="B99" s="48"/>
      <c r="C99" s="23" t="s">
        <v>149</v>
      </c>
      <c r="D99" s="24" t="s">
        <v>13</v>
      </c>
      <c r="E99" s="25">
        <v>162500</v>
      </c>
      <c r="F99" s="48"/>
      <c r="G99" s="48"/>
      <c r="H99" s="22"/>
      <c r="I99" s="22"/>
      <c r="J99" s="22"/>
    </row>
    <row r="100" spans="1:10" s="2" customFormat="1" x14ac:dyDescent="0.25">
      <c r="A100" s="51"/>
      <c r="B100" s="48"/>
      <c r="C100" s="23" t="s">
        <v>30</v>
      </c>
      <c r="D100" s="24" t="s">
        <v>13</v>
      </c>
      <c r="E100" s="25">
        <v>158900</v>
      </c>
      <c r="F100" s="48"/>
      <c r="G100" s="48"/>
      <c r="H100" s="22"/>
      <c r="I100" s="22"/>
      <c r="J100" s="22"/>
    </row>
    <row r="101" spans="1:10" s="2" customFormat="1" x14ac:dyDescent="0.25">
      <c r="A101" s="51"/>
      <c r="B101" s="48"/>
      <c r="C101" s="23" t="s">
        <v>150</v>
      </c>
      <c r="D101" s="24" t="s">
        <v>13</v>
      </c>
      <c r="E101" s="25">
        <v>125700</v>
      </c>
      <c r="F101" s="48"/>
      <c r="G101" s="48"/>
      <c r="H101" s="22"/>
      <c r="I101" s="22"/>
      <c r="J101" s="22"/>
    </row>
    <row r="102" spans="1:10" s="2" customFormat="1" x14ac:dyDescent="0.25">
      <c r="A102" s="51"/>
      <c r="B102" s="48"/>
      <c r="C102" s="23" t="s">
        <v>72</v>
      </c>
      <c r="D102" s="24" t="s">
        <v>13</v>
      </c>
      <c r="E102" s="25">
        <v>158900</v>
      </c>
      <c r="F102" s="48"/>
      <c r="G102" s="48"/>
      <c r="H102" s="22"/>
      <c r="I102" s="22"/>
      <c r="J102" s="22"/>
    </row>
    <row r="103" spans="1:10" s="2" customFormat="1" x14ac:dyDescent="0.25">
      <c r="A103" s="51"/>
      <c r="B103" s="48"/>
      <c r="C103" s="23" t="s">
        <v>68</v>
      </c>
      <c r="D103" s="24" t="s">
        <v>13</v>
      </c>
      <c r="E103" s="25">
        <v>152300</v>
      </c>
      <c r="F103" s="48"/>
      <c r="G103" s="48"/>
      <c r="H103" s="22"/>
      <c r="I103" s="22"/>
      <c r="J103" s="22"/>
    </row>
    <row r="104" spans="1:10" s="2" customFormat="1" x14ac:dyDescent="0.25">
      <c r="A104" s="51"/>
      <c r="B104" s="48"/>
      <c r="C104" s="23" t="s">
        <v>69</v>
      </c>
      <c r="D104" s="24" t="s">
        <v>13</v>
      </c>
      <c r="E104" s="25">
        <v>146100</v>
      </c>
      <c r="F104" s="48"/>
      <c r="G104" s="48"/>
      <c r="H104" s="22"/>
      <c r="I104" s="22"/>
      <c r="J104" s="22"/>
    </row>
    <row r="105" spans="1:10" s="2" customFormat="1" x14ac:dyDescent="0.25">
      <c r="A105" s="51"/>
      <c r="B105" s="48"/>
      <c r="C105" s="23" t="s">
        <v>151</v>
      </c>
      <c r="D105" s="24" t="s">
        <v>13</v>
      </c>
      <c r="E105" s="25">
        <v>101600</v>
      </c>
      <c r="F105" s="48"/>
      <c r="G105" s="48"/>
      <c r="H105" s="22"/>
      <c r="I105" s="22"/>
      <c r="J105" s="22"/>
    </row>
    <row r="106" spans="1:10" s="2" customFormat="1" x14ac:dyDescent="0.25">
      <c r="A106" s="51"/>
      <c r="B106" s="48"/>
      <c r="C106" s="23" t="s">
        <v>49</v>
      </c>
      <c r="D106" s="24" t="s">
        <v>13</v>
      </c>
      <c r="E106" s="25">
        <v>113600</v>
      </c>
      <c r="F106" s="48"/>
      <c r="G106" s="48"/>
      <c r="H106" s="22"/>
      <c r="I106" s="22"/>
      <c r="J106" s="22"/>
    </row>
    <row r="107" spans="1:10" s="2" customFormat="1" x14ac:dyDescent="0.25">
      <c r="A107" s="52"/>
      <c r="B107" s="49"/>
      <c r="C107" s="33" t="s">
        <v>50</v>
      </c>
      <c r="D107" s="34" t="s">
        <v>13</v>
      </c>
      <c r="E107" s="35">
        <v>88100</v>
      </c>
      <c r="F107" s="49"/>
      <c r="G107" s="49"/>
      <c r="H107" s="22"/>
      <c r="I107" s="22"/>
      <c r="J107" s="22"/>
    </row>
    <row r="108" spans="1:10" s="2" customFormat="1" x14ac:dyDescent="0.25">
      <c r="A108" s="63">
        <v>8</v>
      </c>
      <c r="B108" s="62" t="s">
        <v>26</v>
      </c>
      <c r="C108" s="36" t="s">
        <v>31</v>
      </c>
      <c r="D108" s="37" t="s">
        <v>13</v>
      </c>
      <c r="E108" s="38">
        <v>92700</v>
      </c>
      <c r="F108" s="62" t="s">
        <v>17</v>
      </c>
      <c r="G108" s="62" t="s">
        <v>181</v>
      </c>
      <c r="H108" s="22"/>
      <c r="I108" s="22"/>
      <c r="J108" s="22"/>
    </row>
    <row r="109" spans="1:10" s="2" customFormat="1" x14ac:dyDescent="0.25">
      <c r="A109" s="51"/>
      <c r="B109" s="48"/>
      <c r="C109" s="23" t="s">
        <v>70</v>
      </c>
      <c r="D109" s="24" t="s">
        <v>13</v>
      </c>
      <c r="E109" s="25">
        <v>72400</v>
      </c>
      <c r="F109" s="48"/>
      <c r="G109" s="48"/>
      <c r="H109" s="22"/>
      <c r="I109" s="22"/>
      <c r="J109" s="22"/>
    </row>
    <row r="110" spans="1:10" s="2" customFormat="1" x14ac:dyDescent="0.25">
      <c r="A110" s="51"/>
      <c r="B110" s="48"/>
      <c r="C110" s="23" t="s">
        <v>80</v>
      </c>
      <c r="D110" s="24" t="s">
        <v>13</v>
      </c>
      <c r="E110" s="25">
        <v>116700</v>
      </c>
      <c r="F110" s="48"/>
      <c r="G110" s="48"/>
      <c r="H110" s="22"/>
      <c r="I110" s="22"/>
      <c r="J110" s="22"/>
    </row>
    <row r="111" spans="1:10" s="2" customFormat="1" x14ac:dyDescent="0.25">
      <c r="A111" s="51"/>
      <c r="B111" s="48"/>
      <c r="C111" s="23" t="s">
        <v>147</v>
      </c>
      <c r="D111" s="24" t="s">
        <v>13</v>
      </c>
      <c r="E111" s="25">
        <v>120100</v>
      </c>
      <c r="F111" s="48"/>
      <c r="G111" s="48"/>
      <c r="H111" s="22"/>
      <c r="I111" s="22"/>
      <c r="J111" s="22"/>
    </row>
    <row r="112" spans="1:10" s="2" customFormat="1" x14ac:dyDescent="0.25">
      <c r="A112" s="51"/>
      <c r="B112" s="48"/>
      <c r="C112" s="23" t="s">
        <v>148</v>
      </c>
      <c r="D112" s="24" t="s">
        <v>13</v>
      </c>
      <c r="E112" s="25">
        <v>163800</v>
      </c>
      <c r="F112" s="48"/>
      <c r="G112" s="48"/>
      <c r="H112" s="22"/>
      <c r="I112" s="22"/>
      <c r="J112" s="22"/>
    </row>
    <row r="113" spans="1:10" s="2" customFormat="1" x14ac:dyDescent="0.25">
      <c r="A113" s="51"/>
      <c r="B113" s="48"/>
      <c r="C113" s="23" t="s">
        <v>149</v>
      </c>
      <c r="D113" s="24" t="s">
        <v>13</v>
      </c>
      <c r="E113" s="25">
        <v>169600</v>
      </c>
      <c r="F113" s="48"/>
      <c r="G113" s="48"/>
      <c r="H113" s="22"/>
      <c r="I113" s="22"/>
      <c r="J113" s="22"/>
    </row>
    <row r="114" spans="1:10" s="2" customFormat="1" x14ac:dyDescent="0.25">
      <c r="A114" s="51"/>
      <c r="B114" s="48"/>
      <c r="C114" s="23" t="s">
        <v>30</v>
      </c>
      <c r="D114" s="24" t="s">
        <v>13</v>
      </c>
      <c r="E114" s="25">
        <v>163500</v>
      </c>
      <c r="F114" s="48"/>
      <c r="G114" s="48"/>
      <c r="H114" s="22"/>
      <c r="I114" s="22"/>
      <c r="J114" s="22"/>
    </row>
    <row r="115" spans="1:10" s="2" customFormat="1" x14ac:dyDescent="0.25">
      <c r="A115" s="51"/>
      <c r="B115" s="48"/>
      <c r="C115" s="23" t="s">
        <v>150</v>
      </c>
      <c r="D115" s="24" t="s">
        <v>13</v>
      </c>
      <c r="E115" s="25">
        <v>125700</v>
      </c>
      <c r="F115" s="48"/>
      <c r="G115" s="48"/>
      <c r="H115" s="22"/>
      <c r="I115" s="22"/>
      <c r="J115" s="22"/>
    </row>
    <row r="116" spans="1:10" s="2" customFormat="1" x14ac:dyDescent="0.25">
      <c r="A116" s="51"/>
      <c r="B116" s="48"/>
      <c r="C116" s="23" t="s">
        <v>72</v>
      </c>
      <c r="D116" s="24" t="s">
        <v>13</v>
      </c>
      <c r="E116" s="25">
        <v>163500</v>
      </c>
      <c r="F116" s="48"/>
      <c r="G116" s="48"/>
      <c r="H116" s="22"/>
      <c r="I116" s="22"/>
      <c r="J116" s="22"/>
    </row>
    <row r="117" spans="1:10" s="2" customFormat="1" x14ac:dyDescent="0.25">
      <c r="A117" s="51"/>
      <c r="B117" s="48"/>
      <c r="C117" s="23" t="s">
        <v>68</v>
      </c>
      <c r="D117" s="24" t="s">
        <v>13</v>
      </c>
      <c r="E117" s="25">
        <v>159200</v>
      </c>
      <c r="F117" s="48"/>
      <c r="G117" s="48"/>
      <c r="H117" s="22"/>
      <c r="I117" s="22"/>
      <c r="J117" s="22"/>
    </row>
    <row r="118" spans="1:10" s="2" customFormat="1" x14ac:dyDescent="0.25">
      <c r="A118" s="51"/>
      <c r="B118" s="48"/>
      <c r="C118" s="23" t="s">
        <v>152</v>
      </c>
      <c r="D118" s="24" t="s">
        <v>13</v>
      </c>
      <c r="E118" s="25">
        <v>172100</v>
      </c>
      <c r="F118" s="48"/>
      <c r="G118" s="48"/>
      <c r="H118" s="22"/>
      <c r="I118" s="22"/>
      <c r="J118" s="22"/>
    </row>
    <row r="119" spans="1:10" s="2" customFormat="1" x14ac:dyDescent="0.25">
      <c r="A119" s="51"/>
      <c r="B119" s="48"/>
      <c r="C119" s="23" t="s">
        <v>69</v>
      </c>
      <c r="D119" s="24" t="s">
        <v>13</v>
      </c>
      <c r="E119" s="25">
        <v>142600</v>
      </c>
      <c r="F119" s="48"/>
      <c r="G119" s="48"/>
      <c r="H119" s="22"/>
      <c r="I119" s="22"/>
      <c r="J119" s="22"/>
    </row>
    <row r="120" spans="1:10" s="2" customFormat="1" x14ac:dyDescent="0.25">
      <c r="A120" s="51"/>
      <c r="B120" s="48"/>
      <c r="C120" s="23" t="s">
        <v>151</v>
      </c>
      <c r="D120" s="24" t="s">
        <v>13</v>
      </c>
      <c r="E120" s="25">
        <v>102400</v>
      </c>
      <c r="F120" s="48"/>
      <c r="G120" s="48"/>
      <c r="H120" s="22"/>
      <c r="I120" s="22"/>
      <c r="J120" s="22"/>
    </row>
    <row r="121" spans="1:10" s="2" customFormat="1" x14ac:dyDescent="0.25">
      <c r="A121" s="51"/>
      <c r="B121" s="48"/>
      <c r="C121" s="23" t="s">
        <v>49</v>
      </c>
      <c r="D121" s="24" t="s">
        <v>13</v>
      </c>
      <c r="E121" s="25">
        <v>125700</v>
      </c>
      <c r="F121" s="48"/>
      <c r="G121" s="48"/>
      <c r="H121" s="22"/>
      <c r="I121" s="22"/>
      <c r="J121" s="22"/>
    </row>
    <row r="122" spans="1:10" s="2" customFormat="1" x14ac:dyDescent="0.25">
      <c r="A122" s="51"/>
      <c r="B122" s="48"/>
      <c r="C122" s="23" t="s">
        <v>50</v>
      </c>
      <c r="D122" s="24" t="s">
        <v>13</v>
      </c>
      <c r="E122" s="25">
        <v>88200</v>
      </c>
      <c r="F122" s="48"/>
      <c r="G122" s="48"/>
      <c r="H122" s="22"/>
      <c r="I122" s="22"/>
      <c r="J122" s="22"/>
    </row>
    <row r="123" spans="1:10" s="2" customFormat="1" x14ac:dyDescent="0.25">
      <c r="A123" s="51">
        <v>9</v>
      </c>
      <c r="B123" s="48" t="s">
        <v>20</v>
      </c>
      <c r="C123" s="23" t="s">
        <v>76</v>
      </c>
      <c r="D123" s="24" t="s">
        <v>13</v>
      </c>
      <c r="E123" s="25">
        <v>170000</v>
      </c>
      <c r="F123" s="48" t="s">
        <v>19</v>
      </c>
      <c r="G123" s="48" t="s">
        <v>182</v>
      </c>
      <c r="H123" s="22" t="s">
        <v>176</v>
      </c>
      <c r="I123" s="22"/>
      <c r="J123" s="22"/>
    </row>
    <row r="124" spans="1:10" s="2" customFormat="1" x14ac:dyDescent="0.25">
      <c r="A124" s="51"/>
      <c r="B124" s="48"/>
      <c r="C124" s="23" t="s">
        <v>35</v>
      </c>
      <c r="D124" s="24" t="s">
        <v>13</v>
      </c>
      <c r="E124" s="25">
        <v>161000</v>
      </c>
      <c r="F124" s="48"/>
      <c r="G124" s="48"/>
      <c r="H124" s="22"/>
      <c r="I124" s="22"/>
      <c r="J124" s="22"/>
    </row>
    <row r="125" spans="1:10" s="2" customFormat="1" x14ac:dyDescent="0.25">
      <c r="A125" s="51"/>
      <c r="B125" s="48"/>
      <c r="C125" s="23" t="s">
        <v>77</v>
      </c>
      <c r="D125" s="24" t="s">
        <v>13</v>
      </c>
      <c r="E125" s="25">
        <v>119000</v>
      </c>
      <c r="F125" s="48"/>
      <c r="G125" s="48"/>
      <c r="H125" s="22"/>
      <c r="I125" s="22"/>
      <c r="J125" s="22"/>
    </row>
    <row r="126" spans="1:10" s="2" customFormat="1" x14ac:dyDescent="0.25">
      <c r="A126" s="51"/>
      <c r="B126" s="48"/>
      <c r="C126" s="23" t="s">
        <v>33</v>
      </c>
      <c r="D126" s="24" t="s">
        <v>13</v>
      </c>
      <c r="E126" s="25">
        <v>101000</v>
      </c>
      <c r="F126" s="48"/>
      <c r="G126" s="48"/>
      <c r="H126" s="22"/>
      <c r="I126" s="22"/>
      <c r="J126" s="22"/>
    </row>
    <row r="127" spans="1:10" s="2" customFormat="1" ht="31.5" x14ac:dyDescent="0.25">
      <c r="A127" s="51"/>
      <c r="B127" s="48"/>
      <c r="C127" s="39" t="s">
        <v>78</v>
      </c>
      <c r="D127" s="24" t="s">
        <v>13</v>
      </c>
      <c r="E127" s="25">
        <v>135000</v>
      </c>
      <c r="F127" s="48"/>
      <c r="G127" s="48"/>
      <c r="H127" s="22"/>
      <c r="I127" s="22"/>
      <c r="J127" s="22"/>
    </row>
    <row r="128" spans="1:10" s="2" customFormat="1" ht="31.5" x14ac:dyDescent="0.25">
      <c r="A128" s="51"/>
      <c r="B128" s="48"/>
      <c r="C128" s="39" t="s">
        <v>79</v>
      </c>
      <c r="D128" s="24" t="s">
        <v>13</v>
      </c>
      <c r="E128" s="25">
        <v>123000</v>
      </c>
      <c r="F128" s="48"/>
      <c r="G128" s="48"/>
      <c r="H128" s="22"/>
      <c r="I128" s="22"/>
      <c r="J128" s="22"/>
    </row>
    <row r="129" spans="1:10" s="2" customFormat="1" x14ac:dyDescent="0.25">
      <c r="A129" s="51"/>
      <c r="B129" s="48"/>
      <c r="C129" s="23" t="s">
        <v>68</v>
      </c>
      <c r="D129" s="24" t="s">
        <v>13</v>
      </c>
      <c r="E129" s="25">
        <v>155000</v>
      </c>
      <c r="F129" s="48"/>
      <c r="G129" s="48"/>
      <c r="H129" s="22"/>
      <c r="I129" s="22"/>
      <c r="J129" s="22"/>
    </row>
    <row r="130" spans="1:10" s="2" customFormat="1" x14ac:dyDescent="0.25">
      <c r="A130" s="51"/>
      <c r="B130" s="48"/>
      <c r="C130" s="23" t="s">
        <v>80</v>
      </c>
      <c r="D130" s="24" t="s">
        <v>13</v>
      </c>
      <c r="E130" s="25">
        <v>108000</v>
      </c>
      <c r="F130" s="48"/>
      <c r="G130" s="48"/>
      <c r="H130" s="22"/>
      <c r="I130" s="22"/>
      <c r="J130" s="22"/>
    </row>
    <row r="131" spans="1:10" s="2" customFormat="1" x14ac:dyDescent="0.25">
      <c r="A131" s="51"/>
      <c r="B131" s="48"/>
      <c r="C131" s="23" t="s">
        <v>31</v>
      </c>
      <c r="D131" s="24" t="s">
        <v>13</v>
      </c>
      <c r="E131" s="25">
        <v>96000</v>
      </c>
      <c r="F131" s="48"/>
      <c r="G131" s="48"/>
      <c r="H131" s="22"/>
      <c r="I131" s="22"/>
      <c r="J131" s="22"/>
    </row>
    <row r="132" spans="1:10" s="2" customFormat="1" x14ac:dyDescent="0.25">
      <c r="A132" s="51">
        <v>10</v>
      </c>
      <c r="B132" s="48" t="s">
        <v>22</v>
      </c>
      <c r="C132" s="23" t="s">
        <v>30</v>
      </c>
      <c r="D132" s="24" t="s">
        <v>13</v>
      </c>
      <c r="E132" s="25">
        <v>160182</v>
      </c>
      <c r="F132" s="48" t="s">
        <v>21</v>
      </c>
      <c r="G132" s="48" t="s">
        <v>182</v>
      </c>
      <c r="H132" s="22"/>
      <c r="I132" s="22"/>
      <c r="J132" s="22"/>
    </row>
    <row r="133" spans="1:10" s="2" customFormat="1" x14ac:dyDescent="0.25">
      <c r="A133" s="51"/>
      <c r="B133" s="48"/>
      <c r="C133" s="23" t="s">
        <v>81</v>
      </c>
      <c r="D133" s="24" t="s">
        <v>13</v>
      </c>
      <c r="E133" s="25">
        <v>166409</v>
      </c>
      <c r="F133" s="48"/>
      <c r="G133" s="48"/>
      <c r="H133" s="22"/>
      <c r="I133" s="22"/>
      <c r="J133" s="22"/>
    </row>
    <row r="134" spans="1:10" s="2" customFormat="1" x14ac:dyDescent="0.25">
      <c r="A134" s="51"/>
      <c r="B134" s="48"/>
      <c r="C134" s="23" t="s">
        <v>31</v>
      </c>
      <c r="D134" s="24" t="s">
        <v>13</v>
      </c>
      <c r="E134" s="25">
        <v>99455</v>
      </c>
      <c r="F134" s="48"/>
      <c r="G134" s="48"/>
      <c r="H134" s="22"/>
      <c r="I134" s="22"/>
      <c r="J134" s="22"/>
    </row>
    <row r="135" spans="1:10" s="2" customFormat="1" x14ac:dyDescent="0.25">
      <c r="A135" s="51"/>
      <c r="B135" s="48"/>
      <c r="C135" s="23" t="s">
        <v>82</v>
      </c>
      <c r="D135" s="24" t="s">
        <v>13</v>
      </c>
      <c r="E135" s="25">
        <v>106818</v>
      </c>
      <c r="F135" s="48"/>
      <c r="G135" s="48"/>
      <c r="H135" s="22"/>
      <c r="I135" s="22"/>
      <c r="J135" s="22"/>
    </row>
    <row r="136" spans="1:10" s="2" customFormat="1" x14ac:dyDescent="0.25">
      <c r="A136" s="51"/>
      <c r="B136" s="48"/>
      <c r="C136" s="39" t="s">
        <v>83</v>
      </c>
      <c r="D136" s="24" t="s">
        <v>13</v>
      </c>
      <c r="E136" s="25">
        <v>106818</v>
      </c>
      <c r="F136" s="48"/>
      <c r="G136" s="48"/>
      <c r="H136" s="22"/>
      <c r="I136" s="22"/>
      <c r="J136" s="22"/>
    </row>
    <row r="137" spans="1:10" s="2" customFormat="1" x14ac:dyDescent="0.25">
      <c r="A137" s="51"/>
      <c r="B137" s="48"/>
      <c r="C137" s="23" t="s">
        <v>84</v>
      </c>
      <c r="D137" s="24" t="s">
        <v>13</v>
      </c>
      <c r="E137" s="25">
        <v>65000</v>
      </c>
      <c r="F137" s="48"/>
      <c r="G137" s="48"/>
      <c r="H137" s="22"/>
      <c r="I137" s="22"/>
      <c r="J137" s="22"/>
    </row>
    <row r="138" spans="1:10" s="2" customFormat="1" x14ac:dyDescent="0.25">
      <c r="A138" s="51"/>
      <c r="B138" s="48"/>
      <c r="C138" s="23" t="s">
        <v>46</v>
      </c>
      <c r="D138" s="24" t="s">
        <v>13</v>
      </c>
      <c r="E138" s="25">
        <v>129000</v>
      </c>
      <c r="F138" s="48"/>
      <c r="G138" s="48"/>
      <c r="H138" s="22"/>
      <c r="I138" s="22"/>
      <c r="J138" s="22"/>
    </row>
    <row r="139" spans="1:10" s="2" customFormat="1" x14ac:dyDescent="0.25">
      <c r="A139" s="51"/>
      <c r="B139" s="48"/>
      <c r="C139" s="23" t="s">
        <v>65</v>
      </c>
      <c r="D139" s="24" t="s">
        <v>13</v>
      </c>
      <c r="E139" s="25">
        <v>115000</v>
      </c>
      <c r="F139" s="48"/>
      <c r="G139" s="48"/>
      <c r="H139" s="22"/>
      <c r="I139" s="22"/>
      <c r="J139" s="22"/>
    </row>
    <row r="140" spans="1:10" s="2" customFormat="1" x14ac:dyDescent="0.25">
      <c r="A140" s="51"/>
      <c r="B140" s="48"/>
      <c r="C140" s="23" t="s">
        <v>69</v>
      </c>
      <c r="D140" s="24" t="s">
        <v>13</v>
      </c>
      <c r="E140" s="25">
        <v>136305</v>
      </c>
      <c r="F140" s="48"/>
      <c r="G140" s="48"/>
      <c r="H140" s="22"/>
      <c r="I140" s="22"/>
      <c r="J140" s="22"/>
    </row>
    <row r="141" spans="1:10" s="2" customFormat="1" x14ac:dyDescent="0.25">
      <c r="A141" s="51"/>
      <c r="B141" s="48"/>
      <c r="C141" s="23" t="s">
        <v>85</v>
      </c>
      <c r="D141" s="24" t="s">
        <v>13</v>
      </c>
      <c r="E141" s="25">
        <v>85000</v>
      </c>
      <c r="F141" s="48"/>
      <c r="G141" s="48"/>
      <c r="H141" s="22"/>
      <c r="I141" s="22"/>
      <c r="J141" s="22"/>
    </row>
    <row r="142" spans="1:10" s="2" customFormat="1" x14ac:dyDescent="0.25">
      <c r="A142" s="51"/>
      <c r="B142" s="48"/>
      <c r="C142" s="23" t="s">
        <v>50</v>
      </c>
      <c r="D142" s="24" t="s">
        <v>13</v>
      </c>
      <c r="E142" s="25">
        <v>94208</v>
      </c>
      <c r="F142" s="48"/>
      <c r="G142" s="48"/>
      <c r="H142" s="22"/>
      <c r="I142" s="22"/>
      <c r="J142" s="22"/>
    </row>
    <row r="143" spans="1:10" s="2" customFormat="1" x14ac:dyDescent="0.25">
      <c r="A143" s="51"/>
      <c r="B143" s="48"/>
      <c r="C143" s="23" t="s">
        <v>49</v>
      </c>
      <c r="D143" s="24" t="s">
        <v>13</v>
      </c>
      <c r="E143" s="25">
        <v>95208</v>
      </c>
      <c r="F143" s="48"/>
      <c r="G143" s="48"/>
      <c r="H143" s="22"/>
      <c r="I143" s="22"/>
      <c r="J143" s="22"/>
    </row>
    <row r="144" spans="1:10" s="2" customFormat="1" x14ac:dyDescent="0.25">
      <c r="A144" s="51"/>
      <c r="B144" s="48"/>
      <c r="C144" s="23" t="s">
        <v>86</v>
      </c>
      <c r="D144" s="24" t="s">
        <v>13</v>
      </c>
      <c r="E144" s="25">
        <v>46962</v>
      </c>
      <c r="F144" s="48"/>
      <c r="G144" s="48"/>
      <c r="H144" s="22"/>
      <c r="I144" s="22"/>
      <c r="J144" s="22"/>
    </row>
    <row r="145" spans="1:10" s="2" customFormat="1" x14ac:dyDescent="0.25">
      <c r="A145" s="51"/>
      <c r="B145" s="48"/>
      <c r="C145" s="23" t="s">
        <v>87</v>
      </c>
      <c r="D145" s="24" t="s">
        <v>13</v>
      </c>
      <c r="E145" s="25">
        <v>19115</v>
      </c>
      <c r="F145" s="48"/>
      <c r="G145" s="48"/>
      <c r="H145" s="22"/>
      <c r="I145" s="22"/>
      <c r="J145" s="22"/>
    </row>
    <row r="146" spans="1:10" s="2" customFormat="1" x14ac:dyDescent="0.25">
      <c r="A146" s="51"/>
      <c r="B146" s="48"/>
      <c r="C146" s="23" t="s">
        <v>88</v>
      </c>
      <c r="D146" s="24" t="s">
        <v>13</v>
      </c>
      <c r="E146" s="25">
        <v>34075</v>
      </c>
      <c r="F146" s="48"/>
      <c r="G146" s="48"/>
      <c r="H146" s="22"/>
      <c r="I146" s="22"/>
      <c r="J146" s="22"/>
    </row>
    <row r="147" spans="1:10" s="2" customFormat="1" x14ac:dyDescent="0.25">
      <c r="A147" s="51">
        <v>11</v>
      </c>
      <c r="B147" s="48" t="s">
        <v>29</v>
      </c>
      <c r="C147" s="23" t="s">
        <v>30</v>
      </c>
      <c r="D147" s="24" t="s">
        <v>13</v>
      </c>
      <c r="E147" s="25">
        <v>137885</v>
      </c>
      <c r="F147" s="48" t="s">
        <v>21</v>
      </c>
      <c r="G147" s="48" t="s">
        <v>182</v>
      </c>
      <c r="H147" s="22"/>
      <c r="I147" s="22"/>
      <c r="J147" s="22"/>
    </row>
    <row r="148" spans="1:10" s="2" customFormat="1" x14ac:dyDescent="0.25">
      <c r="A148" s="51"/>
      <c r="B148" s="48"/>
      <c r="C148" s="23" t="s">
        <v>112</v>
      </c>
      <c r="D148" s="24" t="s">
        <v>13</v>
      </c>
      <c r="E148" s="25">
        <v>106985</v>
      </c>
      <c r="F148" s="48"/>
      <c r="G148" s="48"/>
      <c r="H148" s="22"/>
      <c r="I148" s="22"/>
      <c r="J148" s="22"/>
    </row>
    <row r="149" spans="1:10" s="2" customFormat="1" x14ac:dyDescent="0.25">
      <c r="A149" s="51"/>
      <c r="B149" s="48"/>
      <c r="C149" s="23" t="s">
        <v>113</v>
      </c>
      <c r="D149" s="24" t="s">
        <v>13</v>
      </c>
      <c r="E149" s="25">
        <v>106985</v>
      </c>
      <c r="F149" s="48"/>
      <c r="G149" s="48"/>
      <c r="H149" s="22"/>
      <c r="I149" s="22"/>
      <c r="J149" s="22"/>
    </row>
    <row r="150" spans="1:10" s="2" customFormat="1" x14ac:dyDescent="0.25">
      <c r="A150" s="51"/>
      <c r="B150" s="48"/>
      <c r="C150" s="23" t="s">
        <v>114</v>
      </c>
      <c r="D150" s="24" t="s">
        <v>13</v>
      </c>
      <c r="E150" s="25">
        <v>93111</v>
      </c>
      <c r="F150" s="48"/>
      <c r="G150" s="48"/>
      <c r="H150" s="22"/>
      <c r="I150" s="22"/>
      <c r="J150" s="22"/>
    </row>
    <row r="151" spans="1:10" s="2" customFormat="1" x14ac:dyDescent="0.25">
      <c r="A151" s="51"/>
      <c r="B151" s="48"/>
      <c r="C151" s="23" t="s">
        <v>49</v>
      </c>
      <c r="D151" s="24" t="s">
        <v>13</v>
      </c>
      <c r="E151" s="25">
        <v>89117</v>
      </c>
      <c r="F151" s="48"/>
      <c r="G151" s="48"/>
      <c r="H151" s="22"/>
      <c r="I151" s="22"/>
      <c r="J151" s="22"/>
    </row>
    <row r="152" spans="1:10" s="2" customFormat="1" x14ac:dyDescent="0.25">
      <c r="A152" s="51"/>
      <c r="B152" s="48"/>
      <c r="C152" s="23" t="s">
        <v>50</v>
      </c>
      <c r="D152" s="24" t="s">
        <v>13</v>
      </c>
      <c r="E152" s="25">
        <v>81325</v>
      </c>
      <c r="F152" s="48"/>
      <c r="G152" s="48"/>
      <c r="H152" s="22"/>
      <c r="I152" s="22"/>
      <c r="J152" s="22"/>
    </row>
    <row r="153" spans="1:10" s="2" customFormat="1" x14ac:dyDescent="0.25">
      <c r="A153" s="51"/>
      <c r="B153" s="48"/>
      <c r="C153" s="23" t="s">
        <v>69</v>
      </c>
      <c r="D153" s="24" t="s">
        <v>13</v>
      </c>
      <c r="E153" s="25">
        <v>107946</v>
      </c>
      <c r="F153" s="48"/>
      <c r="G153" s="48"/>
      <c r="H153" s="22"/>
      <c r="I153" s="22"/>
      <c r="J153" s="22"/>
    </row>
    <row r="154" spans="1:10" s="2" customFormat="1" x14ac:dyDescent="0.25">
      <c r="A154" s="51"/>
      <c r="B154" s="48"/>
      <c r="C154" s="23" t="s">
        <v>74</v>
      </c>
      <c r="D154" s="24" t="s">
        <v>13</v>
      </c>
      <c r="E154" s="25">
        <v>98675</v>
      </c>
      <c r="F154" s="48"/>
      <c r="G154" s="48"/>
      <c r="H154" s="22"/>
      <c r="I154" s="22"/>
      <c r="J154" s="22"/>
    </row>
    <row r="155" spans="1:10" s="2" customFormat="1" x14ac:dyDescent="0.25">
      <c r="A155" s="51"/>
      <c r="B155" s="48"/>
      <c r="C155" s="23" t="s">
        <v>38</v>
      </c>
      <c r="D155" s="24" t="s">
        <v>13</v>
      </c>
      <c r="E155" s="25">
        <v>45455</v>
      </c>
      <c r="F155" s="48"/>
      <c r="G155" s="48"/>
      <c r="H155" s="22"/>
      <c r="I155" s="22"/>
      <c r="J155" s="22"/>
    </row>
    <row r="156" spans="1:10" s="14" customFormat="1" ht="15.75" customHeight="1" x14ac:dyDescent="0.25">
      <c r="A156" s="61">
        <v>12</v>
      </c>
      <c r="B156" s="53" t="s">
        <v>115</v>
      </c>
      <c r="C156" s="23" t="s">
        <v>30</v>
      </c>
      <c r="D156" s="24" t="s">
        <v>13</v>
      </c>
      <c r="E156" s="25">
        <v>157000</v>
      </c>
      <c r="F156" s="53" t="s">
        <v>118</v>
      </c>
      <c r="G156" s="53" t="s">
        <v>180</v>
      </c>
      <c r="H156" s="22"/>
      <c r="I156" s="22"/>
      <c r="J156" s="22"/>
    </row>
    <row r="157" spans="1:10" s="14" customFormat="1" x14ac:dyDescent="0.25">
      <c r="A157" s="74"/>
      <c r="B157" s="73"/>
      <c r="C157" s="23" t="s">
        <v>116</v>
      </c>
      <c r="D157" s="24" t="s">
        <v>13</v>
      </c>
      <c r="E157" s="25">
        <v>171000</v>
      </c>
      <c r="F157" s="73"/>
      <c r="G157" s="73"/>
      <c r="H157" s="22"/>
      <c r="I157" s="22"/>
      <c r="J157" s="22"/>
    </row>
    <row r="158" spans="1:10" s="14" customFormat="1" x14ac:dyDescent="0.25">
      <c r="A158" s="74"/>
      <c r="B158" s="73"/>
      <c r="C158" s="23" t="s">
        <v>49</v>
      </c>
      <c r="D158" s="24" t="s">
        <v>13</v>
      </c>
      <c r="E158" s="25">
        <v>90000</v>
      </c>
      <c r="F158" s="73"/>
      <c r="G158" s="73"/>
      <c r="H158" s="22"/>
      <c r="I158" s="22"/>
      <c r="J158" s="22"/>
    </row>
    <row r="159" spans="1:10" s="14" customFormat="1" x14ac:dyDescent="0.25">
      <c r="A159" s="74"/>
      <c r="B159" s="73"/>
      <c r="C159" s="23" t="s">
        <v>117</v>
      </c>
      <c r="D159" s="24" t="s">
        <v>13</v>
      </c>
      <c r="E159" s="25">
        <v>110000</v>
      </c>
      <c r="F159" s="73"/>
      <c r="G159" s="73"/>
      <c r="H159" s="22"/>
      <c r="I159" s="22"/>
      <c r="J159" s="22"/>
    </row>
    <row r="160" spans="1:10" s="14" customFormat="1" x14ac:dyDescent="0.25">
      <c r="A160" s="74"/>
      <c r="B160" s="73"/>
      <c r="C160" s="23" t="s">
        <v>50</v>
      </c>
      <c r="D160" s="24" t="s">
        <v>13</v>
      </c>
      <c r="E160" s="25">
        <v>94000</v>
      </c>
      <c r="F160" s="73"/>
      <c r="G160" s="73"/>
      <c r="H160" s="22"/>
      <c r="I160" s="22"/>
      <c r="J160" s="22"/>
    </row>
    <row r="161" spans="1:10" s="14" customFormat="1" x14ac:dyDescent="0.25">
      <c r="A161" s="74"/>
      <c r="B161" s="73"/>
      <c r="C161" s="23" t="s">
        <v>31</v>
      </c>
      <c r="D161" s="24" t="s">
        <v>13</v>
      </c>
      <c r="E161" s="25">
        <v>92000</v>
      </c>
      <c r="F161" s="73"/>
      <c r="G161" s="73"/>
      <c r="H161" s="22"/>
      <c r="I161" s="22"/>
      <c r="J161" s="22"/>
    </row>
    <row r="162" spans="1:10" s="14" customFormat="1" x14ac:dyDescent="0.25">
      <c r="A162" s="74"/>
      <c r="B162" s="73"/>
      <c r="C162" s="23" t="s">
        <v>46</v>
      </c>
      <c r="D162" s="24" t="s">
        <v>13</v>
      </c>
      <c r="E162" s="25">
        <v>130000</v>
      </c>
      <c r="F162" s="73"/>
      <c r="G162" s="73"/>
      <c r="H162" s="22"/>
      <c r="I162" s="22"/>
      <c r="J162" s="22"/>
    </row>
    <row r="163" spans="1:10" s="14" customFormat="1" x14ac:dyDescent="0.25">
      <c r="A163" s="74"/>
      <c r="B163" s="73"/>
      <c r="C163" s="23" t="s">
        <v>65</v>
      </c>
      <c r="D163" s="24" t="s">
        <v>13</v>
      </c>
      <c r="E163" s="25">
        <v>115000</v>
      </c>
      <c r="F163" s="73"/>
      <c r="G163" s="73"/>
      <c r="H163" s="22"/>
      <c r="I163" s="22"/>
      <c r="J163" s="22"/>
    </row>
    <row r="164" spans="1:10" s="14" customFormat="1" x14ac:dyDescent="0.25">
      <c r="A164" s="74"/>
      <c r="B164" s="73"/>
      <c r="C164" s="27" t="s">
        <v>179</v>
      </c>
      <c r="D164" s="28" t="s">
        <v>13</v>
      </c>
      <c r="E164" s="29">
        <v>110000</v>
      </c>
      <c r="F164" s="73"/>
      <c r="G164" s="73"/>
      <c r="H164" s="22"/>
      <c r="I164" s="22"/>
      <c r="J164" s="22"/>
    </row>
    <row r="165" spans="1:10" s="2" customFormat="1" ht="36" customHeight="1" x14ac:dyDescent="0.25">
      <c r="A165" s="50">
        <v>13</v>
      </c>
      <c r="B165" s="47" t="s">
        <v>122</v>
      </c>
      <c r="C165" s="20" t="s">
        <v>124</v>
      </c>
      <c r="D165" s="40" t="s">
        <v>128</v>
      </c>
      <c r="E165" s="41">
        <v>70742</v>
      </c>
      <c r="F165" s="47" t="s">
        <v>123</v>
      </c>
      <c r="G165" s="47" t="s">
        <v>184</v>
      </c>
      <c r="H165" s="22"/>
      <c r="I165" s="22"/>
      <c r="J165" s="22"/>
    </row>
    <row r="166" spans="1:10" s="2" customFormat="1" ht="63" customHeight="1" x14ac:dyDescent="0.25">
      <c r="A166" s="52"/>
      <c r="B166" s="49"/>
      <c r="C166" s="42" t="s">
        <v>125</v>
      </c>
      <c r="D166" s="43" t="s">
        <v>128</v>
      </c>
      <c r="E166" s="44">
        <v>99000</v>
      </c>
      <c r="F166" s="49"/>
      <c r="G166" s="49"/>
      <c r="H166" s="22"/>
      <c r="I166" s="22"/>
      <c r="J166" s="22"/>
    </row>
    <row r="167" spans="1:10" s="2" customFormat="1" ht="33.75" customHeight="1" x14ac:dyDescent="0.25">
      <c r="A167" s="50">
        <v>14</v>
      </c>
      <c r="B167" s="47" t="s">
        <v>121</v>
      </c>
      <c r="C167" s="20" t="s">
        <v>126</v>
      </c>
      <c r="D167" s="40" t="s">
        <v>128</v>
      </c>
      <c r="E167" s="41">
        <v>230123</v>
      </c>
      <c r="F167" s="47" t="s">
        <v>129</v>
      </c>
      <c r="G167" s="47" t="s">
        <v>185</v>
      </c>
      <c r="H167" s="22"/>
      <c r="I167" s="22"/>
      <c r="J167" s="22"/>
    </row>
    <row r="168" spans="1:10" s="2" customFormat="1" ht="51" customHeight="1" x14ac:dyDescent="0.25">
      <c r="A168" s="52"/>
      <c r="B168" s="49"/>
      <c r="C168" s="45" t="s">
        <v>127</v>
      </c>
      <c r="D168" s="43" t="s">
        <v>128</v>
      </c>
      <c r="E168" s="44">
        <v>126259</v>
      </c>
      <c r="F168" s="49"/>
      <c r="G168" s="49"/>
      <c r="H168" s="22"/>
      <c r="I168" s="22"/>
      <c r="J168" s="22"/>
    </row>
    <row r="169" spans="1:10" s="2" customFormat="1" x14ac:dyDescent="0.25">
      <c r="A169" s="50">
        <v>15</v>
      </c>
      <c r="B169" s="47" t="s">
        <v>159</v>
      </c>
      <c r="C169" s="30" t="s">
        <v>160</v>
      </c>
      <c r="D169" s="31" t="s">
        <v>13</v>
      </c>
      <c r="E169" s="32">
        <f>148485/1.1</f>
        <v>134986.36363636362</v>
      </c>
      <c r="F169" s="47" t="s">
        <v>164</v>
      </c>
      <c r="G169" s="47" t="s">
        <v>182</v>
      </c>
      <c r="H169" s="22"/>
      <c r="I169" s="22"/>
      <c r="J169" s="22"/>
    </row>
    <row r="170" spans="1:10" s="2" customFormat="1" x14ac:dyDescent="0.25">
      <c r="A170" s="51"/>
      <c r="B170" s="48"/>
      <c r="C170" s="23" t="s">
        <v>71</v>
      </c>
      <c r="D170" s="24" t="s">
        <v>13</v>
      </c>
      <c r="E170" s="25">
        <f>136364/1.1</f>
        <v>123967.27272727272</v>
      </c>
      <c r="F170" s="48"/>
      <c r="G170" s="48"/>
      <c r="H170" s="22"/>
      <c r="I170" s="22"/>
      <c r="J170" s="22"/>
    </row>
    <row r="171" spans="1:10" s="2" customFormat="1" x14ac:dyDescent="0.25">
      <c r="A171" s="51"/>
      <c r="B171" s="48"/>
      <c r="C171" s="23" t="s">
        <v>154</v>
      </c>
      <c r="D171" s="24" t="s">
        <v>13</v>
      </c>
      <c r="E171" s="25">
        <f>125294/1.1</f>
        <v>113903.63636363635</v>
      </c>
      <c r="F171" s="48"/>
      <c r="G171" s="48"/>
      <c r="H171" s="22"/>
      <c r="I171" s="22"/>
      <c r="J171" s="22"/>
    </row>
    <row r="172" spans="1:10" s="2" customFormat="1" x14ac:dyDescent="0.25">
      <c r="A172" s="51"/>
      <c r="B172" s="48"/>
      <c r="C172" s="23" t="s">
        <v>161</v>
      </c>
      <c r="D172" s="24" t="s">
        <v>13</v>
      </c>
      <c r="E172" s="25">
        <f>126471/1.1</f>
        <v>114973.63636363635</v>
      </c>
      <c r="F172" s="48"/>
      <c r="G172" s="48"/>
      <c r="H172" s="22"/>
      <c r="I172" s="22"/>
      <c r="J172" s="22"/>
    </row>
    <row r="173" spans="1:10" s="2" customFormat="1" x14ac:dyDescent="0.25">
      <c r="A173" s="51"/>
      <c r="B173" s="48"/>
      <c r="C173" s="23" t="s">
        <v>31</v>
      </c>
      <c r="D173" s="24" t="s">
        <v>13</v>
      </c>
      <c r="E173" s="25">
        <f>108889/1.1</f>
        <v>98989.999999999985</v>
      </c>
      <c r="F173" s="48"/>
      <c r="G173" s="48"/>
      <c r="H173" s="22"/>
      <c r="I173" s="22"/>
      <c r="J173" s="22"/>
    </row>
    <row r="174" spans="1:10" s="2" customFormat="1" x14ac:dyDescent="0.25">
      <c r="A174" s="51"/>
      <c r="B174" s="48"/>
      <c r="C174" s="23" t="s">
        <v>46</v>
      </c>
      <c r="D174" s="24" t="s">
        <v>13</v>
      </c>
      <c r="E174" s="25">
        <f>119444/1.1</f>
        <v>108585.45454545453</v>
      </c>
      <c r="F174" s="48"/>
      <c r="G174" s="48"/>
      <c r="H174" s="22"/>
      <c r="I174" s="22"/>
      <c r="J174" s="22"/>
    </row>
    <row r="175" spans="1:10" s="2" customFormat="1" x14ac:dyDescent="0.25">
      <c r="A175" s="51"/>
      <c r="B175" s="48"/>
      <c r="C175" s="23" t="s">
        <v>162</v>
      </c>
      <c r="D175" s="24" t="s">
        <v>13</v>
      </c>
      <c r="E175" s="25">
        <f>119444/1.1</f>
        <v>108585.45454545453</v>
      </c>
      <c r="F175" s="48"/>
      <c r="G175" s="48"/>
      <c r="H175" s="22"/>
      <c r="I175" s="22"/>
      <c r="J175" s="22"/>
    </row>
    <row r="176" spans="1:10" s="2" customFormat="1" x14ac:dyDescent="0.25">
      <c r="A176" s="51"/>
      <c r="B176" s="48"/>
      <c r="C176" s="23" t="s">
        <v>50</v>
      </c>
      <c r="D176" s="24" t="s">
        <v>13</v>
      </c>
      <c r="E176" s="25">
        <f>86111/1.1</f>
        <v>78282.727272727265</v>
      </c>
      <c r="F176" s="48"/>
      <c r="G176" s="48"/>
      <c r="H176" s="22"/>
      <c r="I176" s="22"/>
      <c r="J176" s="22"/>
    </row>
    <row r="177" spans="1:10" s="2" customFormat="1" x14ac:dyDescent="0.25">
      <c r="A177" s="51"/>
      <c r="B177" s="48"/>
      <c r="C177" s="23" t="s">
        <v>163</v>
      </c>
      <c r="D177" s="24" t="s">
        <v>13</v>
      </c>
      <c r="E177" s="25">
        <f>91667/1.1</f>
        <v>83333.636363636353</v>
      </c>
      <c r="F177" s="48"/>
      <c r="G177" s="48"/>
      <c r="H177" s="22"/>
      <c r="I177" s="22"/>
      <c r="J177" s="22"/>
    </row>
    <row r="178" spans="1:10" s="2" customFormat="1" x14ac:dyDescent="0.25">
      <c r="A178" s="51"/>
      <c r="B178" s="48"/>
      <c r="C178" s="23" t="s">
        <v>49</v>
      </c>
      <c r="D178" s="24" t="s">
        <v>13</v>
      </c>
      <c r="E178" s="25">
        <f>110625/1.1</f>
        <v>100568.18181818181</v>
      </c>
      <c r="F178" s="48"/>
      <c r="G178" s="48"/>
      <c r="H178" s="22"/>
      <c r="I178" s="22"/>
      <c r="J178" s="22"/>
    </row>
    <row r="179" spans="1:10" s="2" customFormat="1" x14ac:dyDescent="0.25">
      <c r="A179" s="52"/>
      <c r="B179" s="49"/>
      <c r="C179" s="33" t="s">
        <v>106</v>
      </c>
      <c r="D179" s="34" t="s">
        <v>13</v>
      </c>
      <c r="E179" s="35">
        <f>137500/1.1</f>
        <v>124999.99999999999</v>
      </c>
      <c r="F179" s="49"/>
      <c r="G179" s="49"/>
      <c r="H179" s="22"/>
      <c r="I179" s="22"/>
      <c r="J179" s="22"/>
    </row>
    <row r="180" spans="1:10" s="2" customFormat="1" ht="22.5" customHeight="1" x14ac:dyDescent="0.25">
      <c r="A180" s="50">
        <v>16</v>
      </c>
      <c r="B180" s="47" t="s">
        <v>165</v>
      </c>
      <c r="C180" s="30" t="s">
        <v>166</v>
      </c>
      <c r="D180" s="31" t="s">
        <v>13</v>
      </c>
      <c r="E180" s="32">
        <v>151515</v>
      </c>
      <c r="F180" s="47" t="s">
        <v>170</v>
      </c>
      <c r="G180" s="47" t="s">
        <v>182</v>
      </c>
      <c r="H180" s="22"/>
      <c r="I180" s="22"/>
      <c r="J180" s="22"/>
    </row>
    <row r="181" spans="1:10" s="2" customFormat="1" ht="22.5" customHeight="1" x14ac:dyDescent="0.25">
      <c r="A181" s="51"/>
      <c r="B181" s="48"/>
      <c r="C181" s="23" t="s">
        <v>167</v>
      </c>
      <c r="D181" s="24" t="s">
        <v>13</v>
      </c>
      <c r="E181" s="25">
        <v>147658</v>
      </c>
      <c r="F181" s="48"/>
      <c r="G181" s="48"/>
      <c r="H181" s="22"/>
      <c r="I181" s="22"/>
      <c r="J181" s="22"/>
    </row>
    <row r="182" spans="1:10" s="2" customFormat="1" ht="21.75" customHeight="1" x14ac:dyDescent="0.25">
      <c r="A182" s="51"/>
      <c r="B182" s="48"/>
      <c r="C182" s="23" t="s">
        <v>31</v>
      </c>
      <c r="D182" s="24" t="s">
        <v>13</v>
      </c>
      <c r="E182" s="25">
        <v>99495</v>
      </c>
      <c r="F182" s="48"/>
      <c r="G182" s="48"/>
      <c r="H182" s="22"/>
      <c r="I182" s="22"/>
      <c r="J182" s="22"/>
    </row>
    <row r="183" spans="1:10" s="2" customFormat="1" ht="21.75" customHeight="1" x14ac:dyDescent="0.25">
      <c r="A183" s="51"/>
      <c r="B183" s="48"/>
      <c r="C183" s="23" t="s">
        <v>168</v>
      </c>
      <c r="D183" s="24" t="s">
        <v>13</v>
      </c>
      <c r="E183" s="25">
        <v>86753</v>
      </c>
      <c r="F183" s="48"/>
      <c r="G183" s="48"/>
      <c r="H183" s="22"/>
      <c r="I183" s="22"/>
      <c r="J183" s="22"/>
    </row>
    <row r="184" spans="1:10" s="2" customFormat="1" ht="21" customHeight="1" x14ac:dyDescent="0.25">
      <c r="A184" s="52"/>
      <c r="B184" s="49"/>
      <c r="C184" s="33" t="s">
        <v>169</v>
      </c>
      <c r="D184" s="34" t="s">
        <v>13</v>
      </c>
      <c r="E184" s="35">
        <v>124000</v>
      </c>
      <c r="F184" s="49"/>
      <c r="G184" s="49"/>
      <c r="H184" s="22"/>
      <c r="I184" s="22"/>
      <c r="J184" s="22"/>
    </row>
    <row r="185" spans="1:10" s="2" customFormat="1" x14ac:dyDescent="0.25">
      <c r="A185" s="50">
        <v>17</v>
      </c>
      <c r="B185" s="47" t="s">
        <v>171</v>
      </c>
      <c r="C185" s="30" t="s">
        <v>173</v>
      </c>
      <c r="D185" s="31" t="s">
        <v>13</v>
      </c>
      <c r="E185" s="32">
        <f>102300/1.1</f>
        <v>92999.999999999985</v>
      </c>
      <c r="F185" s="47" t="s">
        <v>172</v>
      </c>
      <c r="G185" s="47" t="s">
        <v>182</v>
      </c>
      <c r="H185" s="22"/>
      <c r="I185" s="22"/>
      <c r="J185" s="22"/>
    </row>
    <row r="186" spans="1:10" s="2" customFormat="1" x14ac:dyDescent="0.25">
      <c r="A186" s="51"/>
      <c r="B186" s="48"/>
      <c r="C186" s="23" t="s">
        <v>84</v>
      </c>
      <c r="D186" s="24" t="s">
        <v>13</v>
      </c>
      <c r="E186" s="25">
        <f>96800/1.1</f>
        <v>88000</v>
      </c>
      <c r="F186" s="48"/>
      <c r="G186" s="48"/>
      <c r="H186" s="22"/>
      <c r="I186" s="22"/>
      <c r="J186" s="22"/>
    </row>
    <row r="187" spans="1:10" s="2" customFormat="1" x14ac:dyDescent="0.25">
      <c r="A187" s="51"/>
      <c r="B187" s="48"/>
      <c r="C187" s="23" t="s">
        <v>174</v>
      </c>
      <c r="D187" s="24" t="s">
        <v>13</v>
      </c>
      <c r="E187" s="25">
        <f>173000/1.1</f>
        <v>157272.72727272726</v>
      </c>
      <c r="F187" s="48"/>
      <c r="G187" s="48"/>
      <c r="H187" s="22"/>
      <c r="I187" s="22"/>
      <c r="J187" s="22"/>
    </row>
    <row r="188" spans="1:10" s="2" customFormat="1" x14ac:dyDescent="0.25">
      <c r="A188" s="51"/>
      <c r="B188" s="48"/>
      <c r="C188" s="23" t="s">
        <v>175</v>
      </c>
      <c r="D188" s="24" t="s">
        <v>13</v>
      </c>
      <c r="E188" s="25">
        <f>137500/1.1</f>
        <v>124999.99999999999</v>
      </c>
      <c r="F188" s="48"/>
      <c r="G188" s="48"/>
      <c r="H188" s="22"/>
      <c r="I188" s="22"/>
      <c r="J188" s="22"/>
    </row>
    <row r="189" spans="1:10" s="2" customFormat="1" x14ac:dyDescent="0.25">
      <c r="A189" s="51"/>
      <c r="B189" s="48"/>
      <c r="C189" s="23" t="s">
        <v>50</v>
      </c>
      <c r="D189" s="24" t="s">
        <v>13</v>
      </c>
      <c r="E189" s="25">
        <f>110000/1.1</f>
        <v>99999.999999999985</v>
      </c>
      <c r="F189" s="48"/>
      <c r="G189" s="48"/>
      <c r="H189" s="22"/>
      <c r="I189" s="22"/>
      <c r="J189" s="22"/>
    </row>
    <row r="190" spans="1:10" s="2" customFormat="1" x14ac:dyDescent="0.25">
      <c r="A190" s="52"/>
      <c r="B190" s="49"/>
      <c r="C190" s="33" t="s">
        <v>49</v>
      </c>
      <c r="D190" s="34" t="s">
        <v>13</v>
      </c>
      <c r="E190" s="35">
        <f>143000/1.1</f>
        <v>129999.99999999999</v>
      </c>
      <c r="F190" s="49"/>
      <c r="G190" s="49"/>
      <c r="H190" s="22"/>
      <c r="I190" s="22"/>
      <c r="J190" s="22"/>
    </row>
    <row r="191" spans="1:10" s="2" customFormat="1" x14ac:dyDescent="0.25">
      <c r="A191" s="50">
        <v>18</v>
      </c>
      <c r="B191" s="47" t="s">
        <v>153</v>
      </c>
      <c r="C191" s="30" t="s">
        <v>30</v>
      </c>
      <c r="D191" s="31" t="s">
        <v>13</v>
      </c>
      <c r="E191" s="32">
        <v>160000</v>
      </c>
      <c r="F191" s="47" t="s">
        <v>158</v>
      </c>
      <c r="G191" s="47" t="s">
        <v>186</v>
      </c>
      <c r="H191" s="22"/>
      <c r="I191" s="22"/>
      <c r="J191" s="22"/>
    </row>
    <row r="192" spans="1:10" s="2" customFormat="1" x14ac:dyDescent="0.25">
      <c r="A192" s="51"/>
      <c r="B192" s="48"/>
      <c r="C192" s="23" t="s">
        <v>31</v>
      </c>
      <c r="D192" s="24" t="s">
        <v>13</v>
      </c>
      <c r="E192" s="25">
        <v>106000</v>
      </c>
      <c r="F192" s="48"/>
      <c r="G192" s="48"/>
      <c r="H192" s="22"/>
      <c r="I192" s="22"/>
      <c r="J192" s="22"/>
    </row>
    <row r="193" spans="1:10" s="2" customFormat="1" x14ac:dyDescent="0.25">
      <c r="A193" s="51"/>
      <c r="B193" s="48"/>
      <c r="C193" s="23" t="s">
        <v>154</v>
      </c>
      <c r="D193" s="24" t="s">
        <v>13</v>
      </c>
      <c r="E193" s="25">
        <v>128000</v>
      </c>
      <c r="F193" s="48"/>
      <c r="G193" s="48"/>
      <c r="H193" s="22"/>
      <c r="I193" s="22"/>
      <c r="J193" s="22"/>
    </row>
    <row r="194" spans="1:10" s="2" customFormat="1" x14ac:dyDescent="0.25">
      <c r="A194" s="51"/>
      <c r="B194" s="48"/>
      <c r="C194" s="23" t="s">
        <v>50</v>
      </c>
      <c r="D194" s="24" t="s">
        <v>13</v>
      </c>
      <c r="E194" s="25">
        <v>122000</v>
      </c>
      <c r="F194" s="48"/>
      <c r="G194" s="48"/>
      <c r="H194" s="22"/>
      <c r="I194" s="22"/>
      <c r="J194" s="22"/>
    </row>
    <row r="195" spans="1:10" s="2" customFormat="1" x14ac:dyDescent="0.25">
      <c r="A195" s="51"/>
      <c r="B195" s="48"/>
      <c r="C195" s="23" t="s">
        <v>49</v>
      </c>
      <c r="D195" s="24" t="s">
        <v>13</v>
      </c>
      <c r="E195" s="25">
        <v>124000</v>
      </c>
      <c r="F195" s="48"/>
      <c r="G195" s="48"/>
      <c r="H195" s="22"/>
      <c r="I195" s="22"/>
      <c r="J195" s="22"/>
    </row>
    <row r="196" spans="1:10" s="2" customFormat="1" x14ac:dyDescent="0.25">
      <c r="A196" s="51"/>
      <c r="B196" s="48"/>
      <c r="C196" s="23" t="s">
        <v>155</v>
      </c>
      <c r="D196" s="24"/>
      <c r="E196" s="25"/>
      <c r="F196" s="48"/>
      <c r="G196" s="48"/>
      <c r="H196" s="22"/>
      <c r="I196" s="22"/>
      <c r="J196" s="22"/>
    </row>
    <row r="197" spans="1:10" s="2" customFormat="1" x14ac:dyDescent="0.25">
      <c r="A197" s="51"/>
      <c r="B197" s="48"/>
      <c r="C197" s="23" t="s">
        <v>156</v>
      </c>
      <c r="D197" s="24" t="s">
        <v>13</v>
      </c>
      <c r="E197" s="25">
        <v>138000</v>
      </c>
      <c r="F197" s="48"/>
      <c r="G197" s="48"/>
      <c r="H197" s="22"/>
      <c r="I197" s="22"/>
      <c r="J197" s="22"/>
    </row>
    <row r="198" spans="1:10" s="2" customFormat="1" x14ac:dyDescent="0.25">
      <c r="A198" s="52"/>
      <c r="B198" s="49"/>
      <c r="C198" s="33" t="s">
        <v>157</v>
      </c>
      <c r="D198" s="34" t="s">
        <v>13</v>
      </c>
      <c r="E198" s="35">
        <v>132000</v>
      </c>
      <c r="F198" s="49"/>
      <c r="G198" s="49"/>
      <c r="H198" s="22"/>
      <c r="I198" s="22"/>
      <c r="J198" s="22"/>
    </row>
    <row r="199" spans="1:10" s="2" customFormat="1" x14ac:dyDescent="0.25">
      <c r="A199" s="50">
        <v>19</v>
      </c>
      <c r="B199" s="47" t="s">
        <v>28</v>
      </c>
      <c r="C199" s="30" t="s">
        <v>30</v>
      </c>
      <c r="D199" s="31" t="s">
        <v>13</v>
      </c>
      <c r="E199" s="32">
        <f>H199/1.1</f>
        <v>146523.63636363635</v>
      </c>
      <c r="F199" s="47" t="s">
        <v>27</v>
      </c>
      <c r="G199" s="47" t="s">
        <v>186</v>
      </c>
      <c r="H199" s="26">
        <v>161176</v>
      </c>
      <c r="I199" s="22"/>
      <c r="J199" s="22"/>
    </row>
    <row r="200" spans="1:10" s="2" customFormat="1" x14ac:dyDescent="0.25">
      <c r="A200" s="51"/>
      <c r="B200" s="48"/>
      <c r="C200" s="23" t="s">
        <v>89</v>
      </c>
      <c r="D200" s="24" t="s">
        <v>13</v>
      </c>
      <c r="E200" s="25">
        <f t="shared" ref="E200:E228" si="0">H200/1.1</f>
        <v>149198.18181818179</v>
      </c>
      <c r="F200" s="48"/>
      <c r="G200" s="48"/>
      <c r="H200" s="26">
        <v>164118</v>
      </c>
      <c r="I200" s="22"/>
      <c r="J200" s="22"/>
    </row>
    <row r="201" spans="1:10" s="2" customFormat="1" x14ac:dyDescent="0.25">
      <c r="A201" s="51"/>
      <c r="B201" s="48"/>
      <c r="C201" s="23" t="s">
        <v>90</v>
      </c>
      <c r="D201" s="24" t="s">
        <v>13</v>
      </c>
      <c r="E201" s="25">
        <f t="shared" si="0"/>
        <v>152139.09090909088</v>
      </c>
      <c r="F201" s="48"/>
      <c r="G201" s="48"/>
      <c r="H201" s="26">
        <v>167353</v>
      </c>
      <c r="I201" s="22"/>
      <c r="J201" s="22"/>
    </row>
    <row r="202" spans="1:10" s="2" customFormat="1" x14ac:dyDescent="0.25">
      <c r="A202" s="51"/>
      <c r="B202" s="48"/>
      <c r="C202" s="23" t="s">
        <v>68</v>
      </c>
      <c r="D202" s="24" t="s">
        <v>13</v>
      </c>
      <c r="E202" s="25">
        <f t="shared" si="0"/>
        <v>140320.90909090909</v>
      </c>
      <c r="F202" s="48"/>
      <c r="G202" s="48"/>
      <c r="H202" s="26">
        <v>154353</v>
      </c>
      <c r="I202" s="22"/>
      <c r="J202" s="22"/>
    </row>
    <row r="203" spans="1:10" s="2" customFormat="1" x14ac:dyDescent="0.25">
      <c r="A203" s="51"/>
      <c r="B203" s="48"/>
      <c r="C203" s="23" t="s">
        <v>91</v>
      </c>
      <c r="D203" s="24" t="s">
        <v>13</v>
      </c>
      <c r="E203" s="25">
        <f t="shared" si="0"/>
        <v>143850</v>
      </c>
      <c r="F203" s="48"/>
      <c r="G203" s="48"/>
      <c r="H203" s="26">
        <v>158235</v>
      </c>
      <c r="I203" s="22"/>
      <c r="J203" s="22"/>
    </row>
    <row r="204" spans="1:10" s="2" customFormat="1" x14ac:dyDescent="0.25">
      <c r="A204" s="51"/>
      <c r="B204" s="48"/>
      <c r="C204" s="23" t="s">
        <v>69</v>
      </c>
      <c r="D204" s="24" t="s">
        <v>13</v>
      </c>
      <c r="E204" s="25">
        <f t="shared" si="0"/>
        <v>131948.18181818179</v>
      </c>
      <c r="F204" s="48"/>
      <c r="G204" s="48"/>
      <c r="H204" s="26">
        <v>145143</v>
      </c>
      <c r="I204" s="22"/>
      <c r="J204" s="22"/>
    </row>
    <row r="205" spans="1:10" s="2" customFormat="1" x14ac:dyDescent="0.25">
      <c r="A205" s="51"/>
      <c r="B205" s="48"/>
      <c r="C205" s="23" t="s">
        <v>92</v>
      </c>
      <c r="D205" s="24" t="s">
        <v>13</v>
      </c>
      <c r="E205" s="25">
        <f t="shared" si="0"/>
        <v>100779.0909090909</v>
      </c>
      <c r="F205" s="48"/>
      <c r="G205" s="48"/>
      <c r="H205" s="26">
        <v>110857</v>
      </c>
      <c r="I205" s="22"/>
      <c r="J205" s="22"/>
    </row>
    <row r="206" spans="1:10" s="2" customFormat="1" x14ac:dyDescent="0.25">
      <c r="A206" s="51"/>
      <c r="B206" s="48"/>
      <c r="C206" s="23" t="s">
        <v>93</v>
      </c>
      <c r="D206" s="24" t="s">
        <v>13</v>
      </c>
      <c r="E206" s="25">
        <f t="shared" si="0"/>
        <v>80606.363636363632</v>
      </c>
      <c r="F206" s="48"/>
      <c r="G206" s="48"/>
      <c r="H206" s="26">
        <v>88667</v>
      </c>
      <c r="I206" s="22"/>
      <c r="J206" s="22"/>
    </row>
    <row r="207" spans="1:10" s="2" customFormat="1" x14ac:dyDescent="0.25">
      <c r="A207" s="51"/>
      <c r="B207" s="48"/>
      <c r="C207" s="23" t="s">
        <v>94</v>
      </c>
      <c r="D207" s="24" t="s">
        <v>13</v>
      </c>
      <c r="E207" s="25">
        <f t="shared" si="0"/>
        <v>80606.363636363632</v>
      </c>
      <c r="F207" s="48"/>
      <c r="G207" s="48"/>
      <c r="H207" s="26">
        <v>88667</v>
      </c>
      <c r="I207" s="22"/>
      <c r="J207" s="22"/>
    </row>
    <row r="208" spans="1:10" s="2" customFormat="1" x14ac:dyDescent="0.25">
      <c r="A208" s="51"/>
      <c r="B208" s="48"/>
      <c r="C208" s="23" t="s">
        <v>95</v>
      </c>
      <c r="D208" s="24" t="s">
        <v>13</v>
      </c>
      <c r="E208" s="25">
        <f t="shared" si="0"/>
        <v>106309.0909090909</v>
      </c>
      <c r="F208" s="48"/>
      <c r="G208" s="48"/>
      <c r="H208" s="26">
        <v>116940</v>
      </c>
      <c r="I208" s="22"/>
      <c r="J208" s="22"/>
    </row>
    <row r="209" spans="1:10" s="2" customFormat="1" x14ac:dyDescent="0.25">
      <c r="A209" s="51"/>
      <c r="B209" s="48"/>
      <c r="C209" s="23" t="s">
        <v>84</v>
      </c>
      <c r="D209" s="24" t="s">
        <v>13</v>
      </c>
      <c r="E209" s="25">
        <f t="shared" si="0"/>
        <v>81470</v>
      </c>
      <c r="F209" s="48"/>
      <c r="G209" s="48"/>
      <c r="H209" s="26">
        <v>89617</v>
      </c>
      <c r="I209" s="22"/>
      <c r="J209" s="22"/>
    </row>
    <row r="210" spans="1:10" s="2" customFormat="1" x14ac:dyDescent="0.25">
      <c r="A210" s="51"/>
      <c r="B210" s="48"/>
      <c r="C210" s="23" t="s">
        <v>49</v>
      </c>
      <c r="D210" s="24" t="s">
        <v>13</v>
      </c>
      <c r="E210" s="25">
        <f t="shared" si="0"/>
        <v>114438.18181818181</v>
      </c>
      <c r="F210" s="48"/>
      <c r="G210" s="48"/>
      <c r="H210" s="26">
        <v>125882</v>
      </c>
      <c r="I210" s="22"/>
      <c r="J210" s="22"/>
    </row>
    <row r="211" spans="1:10" s="2" customFormat="1" x14ac:dyDescent="0.25">
      <c r="A211" s="51"/>
      <c r="B211" s="48"/>
      <c r="C211" s="23" t="s">
        <v>50</v>
      </c>
      <c r="D211" s="24" t="s">
        <v>13</v>
      </c>
      <c r="E211" s="25">
        <f t="shared" si="0"/>
        <v>111169.0909090909</v>
      </c>
      <c r="F211" s="48"/>
      <c r="G211" s="48"/>
      <c r="H211" s="26">
        <v>122286</v>
      </c>
      <c r="I211" s="22"/>
      <c r="J211" s="22"/>
    </row>
    <row r="212" spans="1:10" s="2" customFormat="1" x14ac:dyDescent="0.25">
      <c r="A212" s="51"/>
      <c r="B212" s="48"/>
      <c r="C212" s="23" t="s">
        <v>96</v>
      </c>
      <c r="D212" s="24" t="s">
        <v>13</v>
      </c>
      <c r="E212" s="25">
        <f t="shared" si="0"/>
        <v>134545.45454545453</v>
      </c>
      <c r="F212" s="48"/>
      <c r="G212" s="48"/>
      <c r="H212" s="26">
        <v>148000</v>
      </c>
      <c r="I212" s="22"/>
      <c r="J212" s="22"/>
    </row>
    <row r="213" spans="1:10" s="2" customFormat="1" x14ac:dyDescent="0.25">
      <c r="A213" s="51"/>
      <c r="B213" s="48"/>
      <c r="C213" s="23" t="s">
        <v>97</v>
      </c>
      <c r="D213" s="24" t="s">
        <v>13</v>
      </c>
      <c r="E213" s="25">
        <f t="shared" si="0"/>
        <v>176122.72727272726</v>
      </c>
      <c r="F213" s="48"/>
      <c r="G213" s="48"/>
      <c r="H213" s="26">
        <v>193735</v>
      </c>
      <c r="I213" s="22"/>
      <c r="J213" s="22"/>
    </row>
    <row r="214" spans="1:10" s="2" customFormat="1" x14ac:dyDescent="0.25">
      <c r="A214" s="51"/>
      <c r="B214" s="48"/>
      <c r="C214" s="23" t="s">
        <v>98</v>
      </c>
      <c r="D214" s="24" t="s">
        <v>13</v>
      </c>
      <c r="E214" s="25">
        <f t="shared" si="0"/>
        <v>184144.54545454544</v>
      </c>
      <c r="F214" s="48"/>
      <c r="G214" s="48"/>
      <c r="H214" s="26">
        <v>202559</v>
      </c>
      <c r="I214" s="22"/>
      <c r="J214" s="22"/>
    </row>
    <row r="215" spans="1:10" s="2" customFormat="1" x14ac:dyDescent="0.25">
      <c r="A215" s="51"/>
      <c r="B215" s="48"/>
      <c r="C215" s="23" t="s">
        <v>99</v>
      </c>
      <c r="D215" s="24" t="s">
        <v>13</v>
      </c>
      <c r="E215" s="25">
        <f t="shared" si="0"/>
        <v>176684.54545454544</v>
      </c>
      <c r="F215" s="48"/>
      <c r="G215" s="48"/>
      <c r="H215" s="26">
        <v>194353</v>
      </c>
      <c r="I215" s="22"/>
      <c r="J215" s="22"/>
    </row>
    <row r="216" spans="1:10" s="2" customFormat="1" x14ac:dyDescent="0.25">
      <c r="A216" s="51"/>
      <c r="B216" s="48"/>
      <c r="C216" s="23" t="s">
        <v>100</v>
      </c>
      <c r="D216" s="24" t="s">
        <v>13</v>
      </c>
      <c r="E216" s="25">
        <f t="shared" si="0"/>
        <v>184705.45454545453</v>
      </c>
      <c r="F216" s="48"/>
      <c r="G216" s="48"/>
      <c r="H216" s="26">
        <v>203176</v>
      </c>
      <c r="I216" s="22"/>
      <c r="J216" s="22"/>
    </row>
    <row r="217" spans="1:10" s="2" customFormat="1" x14ac:dyDescent="0.25">
      <c r="A217" s="51"/>
      <c r="B217" s="48"/>
      <c r="C217" s="23" t="s">
        <v>101</v>
      </c>
      <c r="D217" s="24" t="s">
        <v>13</v>
      </c>
      <c r="E217" s="25">
        <f t="shared" si="0"/>
        <v>174866.36363636362</v>
      </c>
      <c r="F217" s="48"/>
      <c r="G217" s="48"/>
      <c r="H217" s="26">
        <v>192353</v>
      </c>
      <c r="I217" s="22"/>
      <c r="J217" s="22"/>
    </row>
    <row r="218" spans="1:10" s="2" customFormat="1" x14ac:dyDescent="0.25">
      <c r="A218" s="51"/>
      <c r="B218" s="48"/>
      <c r="C218" s="23" t="s">
        <v>102</v>
      </c>
      <c r="D218" s="24" t="s">
        <v>13</v>
      </c>
      <c r="E218" s="25">
        <f t="shared" si="0"/>
        <v>128663.63636363635</v>
      </c>
      <c r="F218" s="48"/>
      <c r="G218" s="48"/>
      <c r="H218" s="26">
        <v>141530</v>
      </c>
      <c r="I218" s="22"/>
      <c r="J218" s="22"/>
    </row>
    <row r="219" spans="1:10" s="2" customFormat="1" x14ac:dyDescent="0.25">
      <c r="A219" s="51"/>
      <c r="B219" s="48"/>
      <c r="C219" s="23" t="s">
        <v>103</v>
      </c>
      <c r="D219" s="24" t="s">
        <v>13</v>
      </c>
      <c r="E219" s="25">
        <f t="shared" si="0"/>
        <v>123696.36363636363</v>
      </c>
      <c r="F219" s="48"/>
      <c r="G219" s="48"/>
      <c r="H219" s="26">
        <v>136066</v>
      </c>
      <c r="I219" s="22"/>
      <c r="J219" s="22"/>
    </row>
    <row r="220" spans="1:10" s="2" customFormat="1" x14ac:dyDescent="0.25">
      <c r="A220" s="51"/>
      <c r="B220" s="48"/>
      <c r="C220" s="23" t="s">
        <v>104</v>
      </c>
      <c r="D220" s="24" t="s">
        <v>13</v>
      </c>
      <c r="E220" s="25">
        <f t="shared" si="0"/>
        <v>143535.45454545453</v>
      </c>
      <c r="F220" s="48"/>
      <c r="G220" s="48"/>
      <c r="H220" s="26">
        <v>157889</v>
      </c>
      <c r="I220" s="22"/>
      <c r="J220" s="22"/>
    </row>
    <row r="221" spans="1:10" s="2" customFormat="1" x14ac:dyDescent="0.25">
      <c r="A221" s="51"/>
      <c r="B221" s="48"/>
      <c r="C221" s="23" t="s">
        <v>105</v>
      </c>
      <c r="D221" s="24" t="s">
        <v>13</v>
      </c>
      <c r="E221" s="25">
        <f t="shared" si="0"/>
        <v>148585.45454545453</v>
      </c>
      <c r="F221" s="48"/>
      <c r="G221" s="48"/>
      <c r="H221" s="26">
        <v>163444</v>
      </c>
      <c r="I221" s="22"/>
      <c r="J221" s="22"/>
    </row>
    <row r="222" spans="1:10" s="2" customFormat="1" x14ac:dyDescent="0.25">
      <c r="A222" s="51"/>
      <c r="B222" s="48"/>
      <c r="C222" s="23" t="s">
        <v>106</v>
      </c>
      <c r="D222" s="24" t="s">
        <v>13</v>
      </c>
      <c r="E222" s="25">
        <f t="shared" si="0"/>
        <v>103029.99999999999</v>
      </c>
      <c r="F222" s="48"/>
      <c r="G222" s="48"/>
      <c r="H222" s="26">
        <v>113333</v>
      </c>
      <c r="I222" s="22"/>
      <c r="J222" s="22"/>
    </row>
    <row r="223" spans="1:10" s="2" customFormat="1" x14ac:dyDescent="0.25">
      <c r="A223" s="51"/>
      <c r="B223" s="48"/>
      <c r="C223" s="23" t="s">
        <v>38</v>
      </c>
      <c r="D223" s="24" t="s">
        <v>13</v>
      </c>
      <c r="E223" s="25">
        <f t="shared" si="0"/>
        <v>46545.454545454544</v>
      </c>
      <c r="F223" s="48"/>
      <c r="G223" s="48"/>
      <c r="H223" s="26">
        <v>51200</v>
      </c>
      <c r="I223" s="22"/>
      <c r="J223" s="22"/>
    </row>
    <row r="224" spans="1:10" s="2" customFormat="1" x14ac:dyDescent="0.25">
      <c r="A224" s="51"/>
      <c r="B224" s="48"/>
      <c r="C224" s="23" t="s">
        <v>2</v>
      </c>
      <c r="D224" s="24" t="s">
        <v>128</v>
      </c>
      <c r="E224" s="25">
        <f t="shared" si="0"/>
        <v>93636.363636363632</v>
      </c>
      <c r="F224" s="48"/>
      <c r="G224" s="48"/>
      <c r="H224" s="26">
        <v>103000</v>
      </c>
      <c r="I224" s="22"/>
      <c r="J224" s="22">
        <v>153</v>
      </c>
    </row>
    <row r="225" spans="1:10" s="2" customFormat="1" x14ac:dyDescent="0.25">
      <c r="A225" s="51"/>
      <c r="B225" s="48"/>
      <c r="C225" s="23" t="s">
        <v>3</v>
      </c>
      <c r="D225" s="24" t="s">
        <v>128</v>
      </c>
      <c r="E225" s="25">
        <f t="shared" si="0"/>
        <v>93636.363636363632</v>
      </c>
      <c r="F225" s="48"/>
      <c r="G225" s="48"/>
      <c r="H225" s="26">
        <v>103000</v>
      </c>
      <c r="I225" s="22"/>
      <c r="J225" s="22">
        <v>182</v>
      </c>
    </row>
    <row r="226" spans="1:10" s="2" customFormat="1" x14ac:dyDescent="0.25">
      <c r="A226" s="51"/>
      <c r="B226" s="48"/>
      <c r="C226" s="23" t="s">
        <v>107</v>
      </c>
      <c r="D226" s="24" t="s">
        <v>13</v>
      </c>
      <c r="E226" s="25">
        <f t="shared" si="0"/>
        <v>177684.54545454544</v>
      </c>
      <c r="F226" s="48"/>
      <c r="G226" s="48"/>
      <c r="H226" s="26">
        <v>195453</v>
      </c>
      <c r="I226" s="22"/>
      <c r="J226" s="22">
        <f>J225-J224</f>
        <v>29</v>
      </c>
    </row>
    <row r="227" spans="1:10" s="2" customFormat="1" x14ac:dyDescent="0.25">
      <c r="A227" s="51"/>
      <c r="B227" s="48"/>
      <c r="C227" s="23" t="s">
        <v>108</v>
      </c>
      <c r="D227" s="24" t="s">
        <v>13</v>
      </c>
      <c r="E227" s="25">
        <f t="shared" si="0"/>
        <v>174866.36363636362</v>
      </c>
      <c r="F227" s="48"/>
      <c r="G227" s="48"/>
      <c r="H227" s="26">
        <v>192353</v>
      </c>
      <c r="I227" s="22"/>
      <c r="J227" s="22"/>
    </row>
    <row r="228" spans="1:10" s="2" customFormat="1" x14ac:dyDescent="0.25">
      <c r="A228" s="52"/>
      <c r="B228" s="49"/>
      <c r="C228" s="33" t="s">
        <v>109</v>
      </c>
      <c r="D228" s="34" t="s">
        <v>13</v>
      </c>
      <c r="E228" s="35">
        <f t="shared" si="0"/>
        <v>170320.90909090909</v>
      </c>
      <c r="F228" s="49"/>
      <c r="G228" s="49"/>
      <c r="H228" s="26">
        <v>187353</v>
      </c>
      <c r="I228" s="22"/>
      <c r="J228" s="22"/>
    </row>
    <row r="229" spans="1:10" s="2" customFormat="1" x14ac:dyDescent="0.25">
      <c r="A229" s="63">
        <v>20</v>
      </c>
      <c r="B229" s="62" t="s">
        <v>120</v>
      </c>
      <c r="C229" s="36" t="s">
        <v>30</v>
      </c>
      <c r="D229" s="37" t="s">
        <v>13</v>
      </c>
      <c r="E229" s="38">
        <v>230123</v>
      </c>
      <c r="F229" s="62" t="s">
        <v>119</v>
      </c>
      <c r="G229" s="62" t="s">
        <v>186</v>
      </c>
      <c r="H229" s="22"/>
      <c r="I229" s="22"/>
      <c r="J229" s="22"/>
    </row>
    <row r="230" spans="1:10" s="2" customFormat="1" x14ac:dyDescent="0.25">
      <c r="A230" s="51"/>
      <c r="B230" s="48"/>
      <c r="C230" s="23" t="s">
        <v>31</v>
      </c>
      <c r="D230" s="24" t="s">
        <v>13</v>
      </c>
      <c r="E230" s="25">
        <v>126259</v>
      </c>
      <c r="F230" s="48"/>
      <c r="G230" s="48"/>
      <c r="H230" s="22"/>
      <c r="I230" s="22"/>
      <c r="J230" s="22"/>
    </row>
    <row r="231" spans="1:10" s="2" customFormat="1" x14ac:dyDescent="0.25">
      <c r="A231" s="51"/>
      <c r="B231" s="48"/>
      <c r="C231" s="23" t="s">
        <v>69</v>
      </c>
      <c r="D231" s="24" t="s">
        <v>13</v>
      </c>
      <c r="E231" s="25">
        <v>155114</v>
      </c>
      <c r="F231" s="48"/>
      <c r="G231" s="48"/>
      <c r="H231" s="22"/>
      <c r="I231" s="22"/>
      <c r="J231" s="22"/>
    </row>
    <row r="232" spans="1:10" s="2" customFormat="1" x14ac:dyDescent="0.25">
      <c r="A232" s="51"/>
      <c r="B232" s="48"/>
      <c r="C232" s="23" t="s">
        <v>110</v>
      </c>
      <c r="D232" s="24" t="s">
        <v>13</v>
      </c>
      <c r="E232" s="25">
        <v>117606</v>
      </c>
      <c r="F232" s="48"/>
      <c r="G232" s="48"/>
      <c r="H232" s="22"/>
      <c r="I232" s="22"/>
      <c r="J232" s="22"/>
    </row>
    <row r="233" spans="1:10" s="2" customFormat="1" ht="21" customHeight="1" x14ac:dyDescent="0.25">
      <c r="A233" s="52"/>
      <c r="B233" s="49"/>
      <c r="C233" s="33" t="s">
        <v>111</v>
      </c>
      <c r="D233" s="34" t="s">
        <v>13</v>
      </c>
      <c r="E233" s="35">
        <v>74770</v>
      </c>
      <c r="F233" s="49"/>
      <c r="G233" s="49"/>
      <c r="H233" s="22"/>
      <c r="I233" s="22"/>
      <c r="J233" s="22"/>
    </row>
    <row r="234" spans="1:10" s="4" customFormat="1" ht="8.25" customHeight="1" x14ac:dyDescent="0.25">
      <c r="C234" s="11"/>
      <c r="G234" s="46"/>
    </row>
    <row r="235" spans="1:10" ht="42" customHeight="1" x14ac:dyDescent="0.25">
      <c r="A235" s="67" t="s">
        <v>193</v>
      </c>
      <c r="B235" s="68"/>
      <c r="C235" s="68"/>
      <c r="D235" s="68"/>
      <c r="E235" s="68"/>
      <c r="F235" s="68"/>
      <c r="G235" s="68"/>
    </row>
    <row r="236" spans="1:10" ht="64.5" customHeight="1" x14ac:dyDescent="0.25">
      <c r="A236" s="69" t="s">
        <v>187</v>
      </c>
      <c r="B236" s="70"/>
      <c r="C236" s="70"/>
      <c r="D236" s="70"/>
      <c r="E236" s="70"/>
      <c r="F236" s="70"/>
      <c r="G236" s="70"/>
    </row>
    <row r="237" spans="1:10" ht="45" customHeight="1" x14ac:dyDescent="0.25">
      <c r="A237" s="75" t="s">
        <v>188</v>
      </c>
      <c r="B237" s="75"/>
      <c r="C237" s="75"/>
      <c r="D237" s="75"/>
      <c r="E237" s="75"/>
      <c r="F237" s="75"/>
      <c r="G237" s="75"/>
    </row>
    <row r="238" spans="1:10" ht="27" customHeight="1" x14ac:dyDescent="0.25">
      <c r="A238" s="71" t="s">
        <v>189</v>
      </c>
      <c r="B238" s="72"/>
      <c r="C238" s="72"/>
      <c r="D238" s="72"/>
      <c r="E238" s="72"/>
      <c r="F238" s="72"/>
      <c r="G238" s="72"/>
    </row>
    <row r="239" spans="1:10" s="4" customFormat="1" ht="13.5" customHeight="1" x14ac:dyDescent="0.25">
      <c r="C239" s="11"/>
      <c r="F239" s="6"/>
      <c r="G239" s="7"/>
    </row>
    <row r="240" spans="1:10" s="4" customFormat="1" ht="16.5" x14ac:dyDescent="0.25">
      <c r="A240" s="9" t="s">
        <v>130</v>
      </c>
      <c r="B240" s="8"/>
      <c r="C240" s="12"/>
      <c r="F240" s="64" t="s">
        <v>135</v>
      </c>
      <c r="G240" s="64"/>
    </row>
    <row r="241" spans="1:7" s="4" customFormat="1" ht="16.5" x14ac:dyDescent="0.25">
      <c r="A241" s="10" t="s">
        <v>191</v>
      </c>
      <c r="B241" s="8"/>
      <c r="C241" s="12"/>
      <c r="F241" s="64" t="s">
        <v>136</v>
      </c>
      <c r="G241" s="64"/>
    </row>
    <row r="242" spans="1:7" s="4" customFormat="1" ht="12.75" customHeight="1" x14ac:dyDescent="0.25">
      <c r="A242" s="8" t="s">
        <v>131</v>
      </c>
      <c r="B242" s="8"/>
      <c r="C242" s="12"/>
      <c r="F242" s="6"/>
      <c r="G242" s="7"/>
    </row>
    <row r="243" spans="1:7" s="4" customFormat="1" ht="12.75" customHeight="1" x14ac:dyDescent="0.25">
      <c r="A243" s="65" t="s">
        <v>138</v>
      </c>
      <c r="B243" s="66"/>
      <c r="C243" s="66"/>
      <c r="F243" s="6"/>
      <c r="G243" s="7"/>
    </row>
    <row r="244" spans="1:7" s="4" customFormat="1" ht="12.75" customHeight="1" x14ac:dyDescent="0.25">
      <c r="A244" s="8" t="s">
        <v>132</v>
      </c>
      <c r="B244" s="8"/>
      <c r="C244" s="12"/>
      <c r="F244" s="6"/>
      <c r="G244" s="7"/>
    </row>
    <row r="245" spans="1:7" s="4" customFormat="1" ht="12.75" customHeight="1" x14ac:dyDescent="0.25">
      <c r="A245" s="8" t="s">
        <v>133</v>
      </c>
      <c r="B245" s="8"/>
      <c r="C245" s="12"/>
      <c r="F245" s="6"/>
      <c r="G245" s="7"/>
    </row>
    <row r="246" spans="1:7" s="4" customFormat="1" ht="12.75" customHeight="1" x14ac:dyDescent="0.25">
      <c r="A246" s="8" t="s">
        <v>134</v>
      </c>
      <c r="B246" s="8"/>
      <c r="C246" s="12"/>
      <c r="F246" s="6"/>
      <c r="G246" s="7"/>
    </row>
    <row r="247" spans="1:7" s="4" customFormat="1" ht="12.75" customHeight="1" x14ac:dyDescent="0.25">
      <c r="A247" s="10" t="s">
        <v>139</v>
      </c>
      <c r="B247" s="8"/>
      <c r="C247" s="12"/>
      <c r="F247" s="6"/>
      <c r="G247" s="7"/>
    </row>
    <row r="248" spans="1:7" s="4" customFormat="1" ht="16.5" x14ac:dyDescent="0.25">
      <c r="C248" s="11"/>
      <c r="F248" s="64" t="s">
        <v>137</v>
      </c>
      <c r="G248" s="64"/>
    </row>
    <row r="249" spans="1:7" s="4" customFormat="1" x14ac:dyDescent="0.25">
      <c r="C249" s="11"/>
    </row>
  </sheetData>
  <mergeCells count="93">
    <mergeCell ref="A229:A233"/>
    <mergeCell ref="F169:F179"/>
    <mergeCell ref="B229:B233"/>
    <mergeCell ref="F229:F233"/>
    <mergeCell ref="G229:G233"/>
    <mergeCell ref="A169:A179"/>
    <mergeCell ref="B169:B179"/>
    <mergeCell ref="A185:A190"/>
    <mergeCell ref="B185:B190"/>
    <mergeCell ref="F185:F190"/>
    <mergeCell ref="G185:G190"/>
    <mergeCell ref="F241:G241"/>
    <mergeCell ref="F248:G248"/>
    <mergeCell ref="A243:C243"/>
    <mergeCell ref="A235:G235"/>
    <mergeCell ref="A236:G236"/>
    <mergeCell ref="A238:G238"/>
    <mergeCell ref="F240:G240"/>
    <mergeCell ref="A237:G237"/>
    <mergeCell ref="G147:G155"/>
    <mergeCell ref="G199:G228"/>
    <mergeCell ref="A191:A198"/>
    <mergeCell ref="B191:B198"/>
    <mergeCell ref="F191:F198"/>
    <mergeCell ref="G191:G198"/>
    <mergeCell ref="B156:B164"/>
    <mergeCell ref="A156:A164"/>
    <mergeCell ref="F156:F164"/>
    <mergeCell ref="G156:G164"/>
    <mergeCell ref="A199:A228"/>
    <mergeCell ref="B199:B228"/>
    <mergeCell ref="F199:F228"/>
    <mergeCell ref="A147:A155"/>
    <mergeCell ref="B147:B155"/>
    <mergeCell ref="F147:F155"/>
    <mergeCell ref="A123:A131"/>
    <mergeCell ref="B123:B131"/>
    <mergeCell ref="F123:F131"/>
    <mergeCell ref="G123:G131"/>
    <mergeCell ref="A132:A146"/>
    <mergeCell ref="B132:B146"/>
    <mergeCell ref="F132:F146"/>
    <mergeCell ref="G132:G146"/>
    <mergeCell ref="G80:G93"/>
    <mergeCell ref="G94:G107"/>
    <mergeCell ref="G108:G122"/>
    <mergeCell ref="A61:A79"/>
    <mergeCell ref="A80:A93"/>
    <mergeCell ref="A94:A107"/>
    <mergeCell ref="A108:A122"/>
    <mergeCell ref="B61:B79"/>
    <mergeCell ref="F61:F79"/>
    <mergeCell ref="B80:B93"/>
    <mergeCell ref="F80:F93"/>
    <mergeCell ref="B94:B107"/>
    <mergeCell ref="F94:F107"/>
    <mergeCell ref="B108:B122"/>
    <mergeCell ref="F108:F122"/>
    <mergeCell ref="G61:G79"/>
    <mergeCell ref="A1:C1"/>
    <mergeCell ref="A2:C2"/>
    <mergeCell ref="B6:B21"/>
    <mergeCell ref="A6:A21"/>
    <mergeCell ref="F6:F21"/>
    <mergeCell ref="G6:G21"/>
    <mergeCell ref="E1:G1"/>
    <mergeCell ref="E2:G2"/>
    <mergeCell ref="A167:A168"/>
    <mergeCell ref="B167:B168"/>
    <mergeCell ref="F167:F168"/>
    <mergeCell ref="G167:G168"/>
    <mergeCell ref="A3:G3"/>
    <mergeCell ref="A165:A166"/>
    <mergeCell ref="B165:B166"/>
    <mergeCell ref="F165:F166"/>
    <mergeCell ref="G165:G166"/>
    <mergeCell ref="G28:G45"/>
    <mergeCell ref="A46:A60"/>
    <mergeCell ref="B46:B60"/>
    <mergeCell ref="F46:F60"/>
    <mergeCell ref="G46:G60"/>
    <mergeCell ref="A22:A27"/>
    <mergeCell ref="F22:F27"/>
    <mergeCell ref="B22:B27"/>
    <mergeCell ref="G22:G27"/>
    <mergeCell ref="A28:A45"/>
    <mergeCell ref="B28:B45"/>
    <mergeCell ref="F28:F45"/>
    <mergeCell ref="G169:G179"/>
    <mergeCell ref="A180:A184"/>
    <mergeCell ref="B180:B184"/>
    <mergeCell ref="F180:F184"/>
    <mergeCell ref="G180:G184"/>
  </mergeCells>
  <printOptions horizontalCentered="1"/>
  <pageMargins left="0.45" right="0.43307086614173229" top="0.47244094488188981" bottom="0.55118110236220474" header="0.31496062992125984" footer="0.19685039370078741"/>
  <pageSetup scale="90" orientation="landscape" r:id="rId1"/>
  <headerFooter>
    <oddFoote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2025-05-06T09:51:47Z</cp:lastPrinted>
  <dcterms:created xsi:type="dcterms:W3CDTF">2025-04-19T04:12:44Z</dcterms:created>
  <dcterms:modified xsi:type="dcterms:W3CDTF">2025-05-06T09:52:53Z</dcterms:modified>
</cp:coreProperties>
</file>